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7776" windowHeight="9012" tabRatio="891"/>
  </bookViews>
  <sheets>
    <sheet name="sinistri gestiti da compagnia" sheetId="1" r:id="rId1"/>
    <sheet name="sx gestiti da cliente 2014" sheetId="6" r:id="rId2"/>
    <sheet name="sx gestiti da cliente 2015" sheetId="5" r:id="rId3"/>
    <sheet name="sx gestiti da cliente 2016" sheetId="4" r:id="rId4"/>
    <sheet name="sx gestiti da cliente 2017" sheetId="3" r:id="rId5"/>
    <sheet name="sx gestitti da cliente 2018" sheetId="2" r:id="rId6"/>
  </sheets>
  <definedNames>
    <definedName name="_xlnm.Print_Titles" localSheetId="1">'sx gestiti da cliente 2014'!$1:$1</definedName>
    <definedName name="_xlnm.Print_Titles" localSheetId="2">'sx gestiti da cliente 2015'!$1:$1</definedName>
    <definedName name="_xlnm.Print_Titles" localSheetId="3">'sx gestiti da cliente 2016'!$1:$1</definedName>
    <definedName name="_xlnm.Print_Titles" localSheetId="4">'sx gestiti da cliente 2017'!$1:$1</definedName>
    <definedName name="_xlnm.Print_Titles" localSheetId="5">'sx gestitti da cliente 2018'!$1:$1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5"/>
  <c r="E17"/>
  <c r="F45" i="4"/>
  <c r="F27"/>
  <c r="F9"/>
  <c r="E4"/>
  <c r="F26" i="3" l="1"/>
  <c r="F4"/>
  <c r="L156" i="1" l="1"/>
  <c r="J154"/>
  <c r="L154" s="1"/>
  <c r="E153"/>
  <c r="E152"/>
  <c r="J150"/>
  <c r="E150"/>
  <c r="E149"/>
  <c r="J147"/>
  <c r="L147" s="1"/>
  <c r="E147"/>
  <c r="E146"/>
  <c r="J144"/>
  <c r="L144" s="1"/>
  <c r="E144"/>
  <c r="E143"/>
  <c r="F4"/>
  <c r="E158" l="1"/>
  <c r="L150"/>
  <c r="L158" s="1"/>
  <c r="J157"/>
</calcChain>
</file>

<file path=xl/sharedStrings.xml><?xml version="1.0" encoding="utf-8"?>
<sst xmlns="http://schemas.openxmlformats.org/spreadsheetml/2006/main" count="2014" uniqueCount="687">
  <si>
    <t>Data Sinistro</t>
  </si>
  <si>
    <t>Stato sinistro</t>
  </si>
  <si>
    <t>Riserva</t>
  </si>
  <si>
    <t>LIQUIDATO</t>
  </si>
  <si>
    <t>NOTE</t>
  </si>
  <si>
    <t>Franchigia applicata</t>
  </si>
  <si>
    <t>Periodo dal 31/12/2013 - 03/04/2018</t>
  </si>
  <si>
    <t>05/01/2014</t>
  </si>
  <si>
    <t>SENZA SEGUITO</t>
  </si>
  <si>
    <t>17/01/2014</t>
  </si>
  <si>
    <t>APERTO</t>
  </si>
  <si>
    <t>01/02/2014</t>
  </si>
  <si>
    <t>CHIUSO</t>
  </si>
  <si>
    <t>10/03/2014</t>
  </si>
  <si>
    <t>19/04/2014</t>
  </si>
  <si>
    <t>RC PROPRIETA' FABBRICATI</t>
  </si>
  <si>
    <t>28/04/2014</t>
  </si>
  <si>
    <t>06/05/2014</t>
  </si>
  <si>
    <t>08/05/2014</t>
  </si>
  <si>
    <t>18/05/2014</t>
  </si>
  <si>
    <t>21/05/2014</t>
  </si>
  <si>
    <t>09/06/2014</t>
  </si>
  <si>
    <t>25/06/2014</t>
  </si>
  <si>
    <t>01/07/2014</t>
  </si>
  <si>
    <t>06/07/2014</t>
  </si>
  <si>
    <t>12/07/2014</t>
  </si>
  <si>
    <t>27/07/2014</t>
  </si>
  <si>
    <t>29/07/2014</t>
  </si>
  <si>
    <t>30/07/2014</t>
  </si>
  <si>
    <t>31/07/2014</t>
  </si>
  <si>
    <t>20/08/2014</t>
  </si>
  <si>
    <t>24/08/2014</t>
  </si>
  <si>
    <t>05/09/2014</t>
  </si>
  <si>
    <t>08/09/2014</t>
  </si>
  <si>
    <t>RCT ESERCIZIO E/O CONDUZIONE</t>
  </si>
  <si>
    <t>11/09/2014</t>
  </si>
  <si>
    <t>22/09/2014</t>
  </si>
  <si>
    <t>09/10/2014</t>
  </si>
  <si>
    <t>17/10/2014</t>
  </si>
  <si>
    <t>02/11/2014</t>
  </si>
  <si>
    <t>25/11/2014</t>
  </si>
  <si>
    <t>16/12/2014</t>
  </si>
  <si>
    <t>26/12/2014</t>
  </si>
  <si>
    <t>23/01/2015</t>
  </si>
  <si>
    <t>03/02/2015</t>
  </si>
  <si>
    <t>07/02/2015</t>
  </si>
  <si>
    <t>13/02/2015</t>
  </si>
  <si>
    <t>09/03/2015</t>
  </si>
  <si>
    <t>RCO</t>
  </si>
  <si>
    <t>14/03/2015</t>
  </si>
  <si>
    <t>07/04/2015</t>
  </si>
  <si>
    <t>03/05/2015</t>
  </si>
  <si>
    <t>08/05/2015</t>
  </si>
  <si>
    <t>10/05/2015</t>
  </si>
  <si>
    <t>11/05/2015</t>
  </si>
  <si>
    <t>30/05/2015</t>
  </si>
  <si>
    <t>02/07/2015</t>
  </si>
  <si>
    <t>06/08/2015</t>
  </si>
  <si>
    <t>13/08/2015</t>
  </si>
  <si>
    <t>20/08/2015</t>
  </si>
  <si>
    <t>23/08/2015</t>
  </si>
  <si>
    <t>26/08/2015</t>
  </si>
  <si>
    <t>31/08/2015</t>
  </si>
  <si>
    <t>11/09/2015</t>
  </si>
  <si>
    <t>18/09/2015</t>
  </si>
  <si>
    <t>21/09/2015</t>
  </si>
  <si>
    <t>28/09/2015</t>
  </si>
  <si>
    <t>25/10/2015</t>
  </si>
  <si>
    <t>28/10/2015</t>
  </si>
  <si>
    <t>16/12/2015</t>
  </si>
  <si>
    <t>22/12/2015</t>
  </si>
  <si>
    <t>olio su asfalto lesioni fisiche</t>
  </si>
  <si>
    <t>12/01/2016</t>
  </si>
  <si>
    <t>16/01/2016</t>
  </si>
  <si>
    <t>20/01/2016</t>
  </si>
  <si>
    <t>26/01/2016</t>
  </si>
  <si>
    <t>07/02/2016</t>
  </si>
  <si>
    <t>10/02/2016</t>
  </si>
  <si>
    <t>26/02/2016</t>
  </si>
  <si>
    <t>01/03/2016</t>
  </si>
  <si>
    <t>07/03/2016</t>
  </si>
  <si>
    <t>11/03/2016</t>
  </si>
  <si>
    <t>26/03/2016</t>
  </si>
  <si>
    <t>16/04/2016</t>
  </si>
  <si>
    <t>20/04/2016</t>
  </si>
  <si>
    <t>25/04/2016</t>
  </si>
  <si>
    <t>09/05/2016</t>
  </si>
  <si>
    <t>11/05/2016</t>
  </si>
  <si>
    <t>12/06/2016</t>
  </si>
  <si>
    <t>13/06/2016</t>
  </si>
  <si>
    <t>OMESSA MANUTENZIONE STRADALE - DANNI AUTO</t>
  </si>
  <si>
    <t>SIR € 5.000</t>
  </si>
  <si>
    <t>OMESSA MANUTENZIONE STRADALE - DANNI AUTO CON LESIONI</t>
  </si>
  <si>
    <t>OMESSA MANUTENZIONE STRADALE - DANNI VELOCIPEDE CON LESIONI</t>
  </si>
  <si>
    <t>ALLAGAMENTO SU STRADA - DANNI VEICOLO + LESIONI</t>
  </si>
  <si>
    <t>OMESSA MANUTENZIONE MARCIAPIEDE - LESIONI</t>
  </si>
  <si>
    <t>SOSTANZE OLEOSE/DETRITI SU STRADA - DANNI VEICOLO + LESIONI</t>
  </si>
  <si>
    <t>ROVINA  DI EDIFICIO - DANNI COSE/VEICOLI</t>
  </si>
  <si>
    <t>INVESTIMENTO ANIMALE SELVATICO - DANNO A COSE + LESIONI</t>
  </si>
  <si>
    <t>SOSTANZE OLEOSE/DETRITI SU STRADA - DANNI VEICOLO</t>
  </si>
  <si>
    <t>INCIDENTE MORTALE: SCONTRO FRONTALE TRA DUE VEICOLI IN GALLERIA</t>
  </si>
  <si>
    <t>OMESSA MANUTENZIONE STRADALE - DANNI MOTO CON LESIONI</t>
  </si>
  <si>
    <t>GHIACCIO SU STRADA  - DANNI VEICOLO + LESIONI</t>
  </si>
  <si>
    <t>SEGNALETICA STRADALE ERRATA/MANCANTE</t>
  </si>
  <si>
    <t>OMESSA MANUTENZIONE STRADALE - DANNI velocipede CON LESIONI</t>
  </si>
  <si>
    <t>DANNI ELETTRICI</t>
  </si>
  <si>
    <t>GHIACCIO SU STRADA  - DANNI VEICOLO</t>
  </si>
  <si>
    <t>NESSUN SX DENUNCIATO AL  04/04/2018</t>
  </si>
  <si>
    <t xml:space="preserve">SX APERTI </t>
  </si>
  <si>
    <t>SX CHIUSI</t>
  </si>
  <si>
    <t>SX SENZA SEGUITO</t>
  </si>
  <si>
    <t>TOTALE</t>
  </si>
  <si>
    <t>DATA</t>
  </si>
  <si>
    <t xml:space="preserve">PREMI LORDI PAGATI </t>
  </si>
  <si>
    <t>IMPONIBILI</t>
  </si>
  <si>
    <t>31/12/215</t>
  </si>
  <si>
    <t>COMPAGNIA</t>
  </si>
  <si>
    <t>Data 
Sinistro</t>
  </si>
  <si>
    <t>Danni 
Materiali</t>
  </si>
  <si>
    <t>Lesioni Fisiche</t>
  </si>
  <si>
    <t>Importo liquidato</t>
  </si>
  <si>
    <t>Importo richiesto dalla controparte</t>
  </si>
  <si>
    <t>Istruttoria</t>
  </si>
  <si>
    <t>Esito Sinistro</t>
  </si>
  <si>
    <t>Strada</t>
  </si>
  <si>
    <t>Luogo</t>
  </si>
  <si>
    <t>Causa</t>
  </si>
  <si>
    <t>AUTO</t>
  </si>
  <si>
    <t>NO</t>
  </si>
  <si>
    <t>SP 10</t>
  </si>
  <si>
    <t>Direzione Fornola --&gt; Bottagna</t>
  </si>
  <si>
    <t>Buca</t>
  </si>
  <si>
    <t>SP 331</t>
  </si>
  <si>
    <t>LERICI – altezza Ponte “Fosso del pino” c/o semaforo di San Terenzo</t>
  </si>
  <si>
    <t xml:space="preserve">SP Bocca di Magra  Montemarcello - </t>
  </si>
  <si>
    <t>Caduta sasso</t>
  </si>
  <si>
    <t>SP 566</t>
  </si>
  <si>
    <t>Comune Brugnato - Galleria Vertice – km. 2.850</t>
  </si>
  <si>
    <t>Sasso sulla carreggiata</t>
  </si>
  <si>
    <t>“appena passato il bivio che porta a Monte Marcello”</t>
  </si>
  <si>
    <t>blocchi di cemento posizionati sulla carreggiata come contenimento del Monte</t>
  </si>
  <si>
    <t>SP 65</t>
  </si>
  <si>
    <t>Deiva Marina – Loc.tà Piazza Marcone – c/o Casello autostradale e incrocio che porta alla SS1 – direz. Deiva Marina centro – altezza ara parcheggio Hotel “5 Terre nel sole</t>
  </si>
  <si>
    <t>Buca profonda</t>
  </si>
  <si>
    <t>Dal Comune di Sesta Godano in direzione “Passo del Rastrello”</t>
  </si>
  <si>
    <t>BICI</t>
  </si>
  <si>
    <t>?</t>
  </si>
  <si>
    <t>Loc. LUNI – via Ghittella 12 – direz. montimare</t>
  </si>
  <si>
    <t>SP 330</t>
  </si>
  <si>
    <t>Vezzano Ligure - Loc. Bottagna c/o n.c. 112 – direz. La Spezia</t>
  </si>
  <si>
    <t>Vezzano Ligure - Loc. Bottagna c/o n.c. 108 – direz. La Spezia</t>
  </si>
  <si>
    <t>????</t>
  </si>
  <si>
    <t>Litoranea</t>
  </si>
  <si>
    <t>Schizzi di catrame</t>
  </si>
  <si>
    <t xml:space="preserve">Progr. Km 4.500 – Comune La Spezia - Direz. BottagnaLa Spezia </t>
  </si>
  <si>
    <t>Loc. Bottagna – Vezzano ligure – Strada Provinciale tra nn. 104 e 112</t>
  </si>
  <si>
    <t>Comune di Verzazza – loc. Canale di Corniglia c/o parcheggi liberi</t>
  </si>
  <si>
    <t>Masso lapideo</t>
  </si>
  <si>
    <t>Comune di Ameglia – direz. Montemarcello</t>
  </si>
  <si>
    <t>MOTO</t>
  </si>
  <si>
    <t>Sì</t>
  </si>
  <si>
    <t>SP 432</t>
  </si>
  <si>
    <t>Comune Arcola – Loc. Senato – n.c. 67 – direz. RomitoAmeglia</t>
  </si>
  <si>
    <t>SP 370</t>
  </si>
  <si>
    <t>Via Litoranea KM. 2+930 – Comune della Spezia – direz. centro abitato</t>
  </si>
  <si>
    <t>Sassi</t>
  </si>
  <si>
    <t>SS 332</t>
  </si>
  <si>
    <t>2 km prima del bivio per Deiva Marina provenendo dal bivio per Framura</t>
  </si>
  <si>
    <t xml:space="preserve">Sabbia </t>
  </si>
  <si>
    <t>PEDONE</t>
  </si>
  <si>
    <t>Comune di Arcola – Loc. Romito di Magra – SP incrocio via Cà del Bosco</t>
  </si>
  <si>
    <t>???</t>
  </si>
  <si>
    <t>BICICLETTA</t>
  </si>
  <si>
    <t>SI</t>
  </si>
  <si>
    <t>BOCCA DI MAGRA - via Fabbricotti</t>
  </si>
  <si>
    <t>Oltre loc. Ponte Macchia - direz. La Spezia --&gt; Varese Ligure</t>
  </si>
  <si>
    <t>Caduta massi e strada non illuminata</t>
  </si>
  <si>
    <t>Comune di Ameglia – zona Cafaggio – direz. Marinella – c/o incrocio San Lorenzo</t>
  </si>
  <si>
    <t>Tombino sprofondato nell’asfalto e coperto da acqua piovana</t>
  </si>
  <si>
    <t>ARCOLA - via Valentini</t>
  </si>
  <si>
    <t>Improvvisa frattura del manto stradale che ha determinato un avvallamento</t>
  </si>
  <si>
    <t>ARCOLA – “rampa del ponte Romito Magra-Sarzana” – SP 432 che porta alla SS Aurelia – direz. SarzanaRomito</t>
  </si>
  <si>
    <t>Cedimento piastrella passaggio pedonale</t>
  </si>
  <si>
    <t>SP 13</t>
  </si>
  <si>
    <t>Comune di Calice al C. – Loc. Piano di Madrignano – loc. Torretta – direz. Ceparana – c/o ponte su canale RI</t>
  </si>
  <si>
    <t>Profonda buca sull’asfalto</t>
  </si>
  <si>
    <t xml:space="preserve">LERICI - Galleria degli Scoglietti – direz. LericiLa Spezia </t>
  </si>
  <si>
    <t>Piano stradale ch presenta dissesto, dislivelli ed irregolarità + costante e permanente umidità + scarsa luminosità</t>
  </si>
  <si>
    <t>SS 1</t>
  </si>
  <si>
    <t>Direz. Riccò del G.--&gt;La Spezia – loc. Caresana all’uscita della curva volgente a dx</t>
  </si>
  <si>
    <t>Urto con cinghiale</t>
  </si>
  <si>
    <t>Comune di ARCOLA – direz. TermoBaccano – c/o bivio per Monti via Sommovigo</t>
  </si>
  <si>
    <t>Grossa buca profonda</t>
  </si>
  <si>
    <t>SP LevantoCarrodano – all’altezza di Montale</t>
  </si>
  <si>
    <t>Grosso masso sulla carreggiata</t>
  </si>
  <si>
    <t>AUTOCARRO</t>
  </si>
  <si>
    <t>SP 7</t>
  </si>
  <si>
    <t>Rocchetta Vara – ponte Bailey – direz. Rocchetta</t>
  </si>
  <si>
    <t>Lastre di ferro del ponte</t>
  </si>
  <si>
    <t>Galleria Scoglietti di Lerici</t>
  </si>
  <si>
    <t>Buca sul marciapiede</t>
  </si>
  <si>
    <t>Marciapiede antistante il cancello di entrata al Condominio di via delle Cinque Terre n. 26 – Comune La Spezia</t>
  </si>
  <si>
    <t>Comune di Ortonovo – via Aurelia c/o Farmacia Filippi</t>
  </si>
  <si>
    <t>Presenza moncherino in ferro spezzato che sporgeva dall’asfalto</t>
  </si>
  <si>
    <t>SP 15</t>
  </si>
  <si>
    <t>Comune di Follo km.4,866</t>
  </si>
  <si>
    <t>Uurto con ungulato</t>
  </si>
  <si>
    <t>SP 38</t>
  </si>
  <si>
    <t>dal Colle di Gritta verso Pignone</t>
  </si>
  <si>
    <t>SP 50</t>
  </si>
  <si>
    <t>Strada da Velva a Valico Mola  - Appena superato il confine tra la provincia di Genova e quella della Spezia – direz. Carro</t>
  </si>
  <si>
    <t>FOLLO – Via Aldo Moro – direz. LA SPEZIA – ingresso paese di Follo – alcuni metri prima di autovelox fisso</t>
  </si>
  <si>
    <t>Grossa pietra presente sulla carreggiata</t>
  </si>
  <si>
    <t>Loc. Senato di Lerici – direz. RomitoAmeglia</t>
  </si>
  <si>
    <t>Buca profonda circa 15 cm non visibile in quanto coperta d’acqua</t>
  </si>
  <si>
    <t>SP 556</t>
  </si>
  <si>
    <t>Poco dopo ristorante “Abetaia” – direz. Casello autostradale di Carrodano</t>
  </si>
  <si>
    <t xml:space="preserve">Incrocio con strada di Cerri
SP GUERCIO
</t>
  </si>
  <si>
    <t>Via Alta – direz. montimare – altezza eliporto di Luni</t>
  </si>
  <si>
    <t>Borghetto Vara</t>
  </si>
  <si>
    <t>Manto stradale costellato da avvallamenti e sconnessioni dell’asfalto</t>
  </si>
  <si>
    <t>Valdurasca – Comune di Follo</t>
  </si>
  <si>
    <t>Urto con masso</t>
  </si>
  <si>
    <t>SP 57</t>
  </si>
  <si>
    <t>Varese Ligure – loc. Piano Roma e Frazione Valletti</t>
  </si>
  <si>
    <t>Grossa buca sul manto stradale</t>
  </si>
  <si>
    <t>Comune Vernazza – direz. Vernazza – loc. Muro</t>
  </si>
  <si>
    <t>Sostanza oleosa sul manto stradale</t>
  </si>
  <si>
    <t>Urto con capriolo</t>
  </si>
  <si>
    <t>ARCOLA – Romito Magra – c/o n.c. 301</t>
  </si>
  <si>
    <t>Marciapiedi reso scivoloso dalla pioggia</t>
  </si>
  <si>
    <t>SP 530</t>
  </si>
  <si>
    <t>Loc. Pezzino Alto – direz. Le Grazie – c/o curva prima dell’incrocio di via Pezzino Alto SS530</t>
  </si>
  <si>
    <t>Ceparana - rotatoria</t>
  </si>
  <si>
    <t>Olio su manto stradale</t>
  </si>
  <si>
    <t>Loc. Romito - KM 8+800 – direz. La Spezia-Sarzana-Marinella</t>
  </si>
  <si>
    <t xml:space="preserve">Sasso e dei detriti presenti sulla carreggiata </t>
  </si>
  <si>
    <t>Direz. Martinello – c/o “I due tornanti” vicino Lapide dedicata ai Caduti di guerra</t>
  </si>
  <si>
    <t>Macchia d’olio</t>
  </si>
  <si>
    <t>SP 16</t>
  </si>
  <si>
    <t>VEZZANO LIGURE – c/o intersezione che conduce a Vezzano Ligure</t>
  </si>
  <si>
    <t>Presenza di sostanza scivolosa sul manto stradale</t>
  </si>
  <si>
    <t>SP 28</t>
  </si>
  <si>
    <t>AMEGLIA – via Colombo - Direz. Ameglia-&gt;Montemarcello – oltrepassato di circa 200 mt.  il cartello stradale di fine centro abitato – cueva a sinistra in prossimità di un ponte</t>
  </si>
  <si>
    <t>Ghiaia presente sull’asfalto</t>
  </si>
  <si>
    <t>Via Valdurasca – direz. La Spezia – a 100 mt. dal frantoio oleario</t>
  </si>
  <si>
    <t>Sasso sulla strada</t>
  </si>
  <si>
    <t>NON APERTA
semplice segnalazione 
a Viabilità</t>
  </si>
  <si>
    <t>SP TELLARO- LERICI - Direzione LERICI</t>
  </si>
  <si>
    <t>Pietre</t>
  </si>
  <si>
    <t>SP 51</t>
  </si>
  <si>
    <t>Riomaggiore - Via delle Cinque Terre – Loc. litoranea km. 13.100 – direz. Rimaggiore-Manarola</t>
  </si>
  <si>
    <t xml:space="preserve">Cartello segnaletica stradale riverso sulla carreggiata </t>
  </si>
  <si>
    <t xml:space="preserve">Sesta Godano  – Loc. Calabria </t>
  </si>
  <si>
    <t>Grossa buca</t>
  </si>
  <si>
    <t>VEZZANO LIGURE – via Matteotti</t>
  </si>
  <si>
    <t>BUCA</t>
  </si>
  <si>
    <t>FOLLO – Loc. Piana Battolla – via Brigate Partigiane c/o incrocio a “T” con via XXV Aprile</t>
  </si>
  <si>
    <t>Feenditura del manto stradale</t>
  </si>
  <si>
    <t>SARZANA - Viale XXV Aprile – direz. Marinella  Sarzana</t>
  </si>
  <si>
    <t>Malfunzionamento illuminazione pubblica e assenza idonea segnaletica</t>
  </si>
  <si>
    <t>Loc. Bottagna – km.2+450</t>
  </si>
  <si>
    <t>AMEGLIA  ROMITO MAGRA – LOC. SENATO c/o autovelox</t>
  </si>
  <si>
    <t>Sasso</t>
  </si>
  <si>
    <t>ARCOLA - Loc. Romito – SP c/o n.c. 60</t>
  </si>
  <si>
    <t>Pessimo stato manutentivo del manto stradale con sporgenza chiusini metallici di copertura</t>
  </si>
  <si>
    <t>c/o bivio per Cerri</t>
  </si>
  <si>
    <t>SP 29</t>
  </si>
  <si>
    <t>Montemarcello - c/o strada vicinale che scende da un’area dell’Ente Parco</t>
  </si>
  <si>
    <t>Presenza di terriccio e sassi sul manto stradale</t>
  </si>
  <si>
    <t>Comune Vezzano L. – Loc. Lagoscuro – direzione Montedivalli</t>
  </si>
  <si>
    <t>Mancanza segnalazione e illuminazione</t>
  </si>
  <si>
    <t>SP 17</t>
  </si>
  <si>
    <t>Comune Riccò del Golfo – via Val Graveglia  c/o n.c. 176-178-18</t>
  </si>
  <si>
    <t>Rami d’acacia che invadono la sede stradale</t>
  </si>
  <si>
    <t>Litoranea – direz. SP  Riomaggiore – c/o Asilo nido</t>
  </si>
  <si>
    <t>Sasso lanciato da decespugliatore</t>
  </si>
  <si>
    <t>Direz. Roverano – tra il Ponte dell’autostrada e il ponte di Padivarma</t>
  </si>
  <si>
    <t>Direzione Riomaggiore – km. 9/II</t>
  </si>
  <si>
    <t>SP 64</t>
  </si>
  <si>
    <t>Km. 5</t>
  </si>
  <si>
    <t>SABBIA SUL MANTO STRADALE</t>
  </si>
  <si>
    <t>Galleria Biassa</t>
  </si>
  <si>
    <t>Urto con operaio dell’Ente intento ad attività di cantiere</t>
  </si>
  <si>
    <t>Comune di AMEGLIA – Direz. SPCarrara – c/o Centro Sportivo”Il Borgo”</t>
  </si>
  <si>
    <t>Viale 25 Aprile – direz. maremonti – prima della rotonda x Luni</t>
  </si>
  <si>
    <t>Marinella di Sarzana – Viale XXV Aprile – 500 mt dopo la rotatoria</t>
  </si>
  <si>
    <t>Comune di AMEGLIA</t>
  </si>
  <si>
    <t>SP 10 c/o n.c. 16 – direz. discoteca DIVINA</t>
  </si>
  <si>
    <t>Buca dimensioni: cm. 70x50x20</t>
  </si>
  <si>
    <t>Pian di Follo – via XXV Febbraio 1945 – provenienza Valdursca – c/o locale LA PAGODA</t>
  </si>
  <si>
    <t>Ceparana – via Genova – direzione Beverino – c/o deviazione x zona industriale</t>
  </si>
  <si>
    <t xml:space="preserve">Lastra di ghiaccio </t>
  </si>
  <si>
    <t>Loc. Bottagna – via della Ripa – c/o Parco Comunale Ombrosa</t>
  </si>
  <si>
    <t>Manto stradale dissestato</t>
  </si>
  <si>
    <t>SP 49</t>
  </si>
  <si>
    <t>Direzione Varese L.-Scurtabò-Passo del Bocco – subito dopo il bivio per Scurtabò – nella prima curva</t>
  </si>
  <si>
    <t>Frana</t>
  </si>
  <si>
    <t>Pian di Follo – via XV Febbraio 1945 c/o n.c. 20 – all’incirca di fronte al ristorante La Pagoda – direz. Pian di Follo</t>
  </si>
  <si>
    <t>Ameglia – via Camisano c/o n.c. 103</t>
  </si>
  <si>
    <t>Ghiaccio</t>
  </si>
  <si>
    <t>SP Valdurasca</t>
  </si>
  <si>
    <t>Via delle 5 Terre – km. 370 – direz. mare</t>
  </si>
  <si>
    <t>Aghi di pino sulla carreggiata</t>
  </si>
  <si>
    <t>VARESE LIGURE - Loc. Pelosa - Intersezione laterale sulla strada Bedonia-Chiavari</t>
  </si>
  <si>
    <t>Marinella di Sarzana – viale Litoraneo c/o “Trattoria da Pipino” n.c. 104</t>
  </si>
  <si>
    <t>Sconnessioni nel manto stradale.</t>
  </si>
  <si>
    <t>AURELIA – tratto La Spezia 4 km da Via Genova 330</t>
  </si>
  <si>
    <t>Buche nel manto stradale</t>
  </si>
  <si>
    <t>Sarzana – via XXV Aprile – direz. mare – c/o tratto discendente del sovrappasso autostrada A12</t>
  </si>
  <si>
    <t>Importo liquidato
o FRANCHIGIA</t>
  </si>
  <si>
    <t>Importo richiesto dalla controparte
o LIQUID da COMP</t>
  </si>
  <si>
    <t>SP 07</t>
  </si>
  <si>
    <t>BRUGNATO - Loc. La Storta</t>
  </si>
  <si>
    <t>Pedone</t>
  </si>
  <si>
    <t>ORTONOVO - Via Dogana</t>
  </si>
  <si>
    <t>Strada sconnessa</t>
  </si>
  <si>
    <t>LERICI – Loc. Bagnara uscita Galleria Scoglietti – 
Direz. SP-&gt;Lerici</t>
  </si>
  <si>
    <t xml:space="preserve">Lastra di ghiaccio sulla carreggiata </t>
  </si>
  <si>
    <t>Comune VEZZANO LIGURE - Via Matteotti – loc. Tre Strade e la via Del Monte - Direzione dal centro abitato di Vezzano Ligure verso loc. Buonviaggio, dopo incrocio con via Cerretta Alta</t>
  </si>
  <si>
    <t>Presenza di sostanze oleose o idrocarburi sul manto stradale</t>
  </si>
  <si>
    <t>SP Valdurasca - n.c. 36</t>
  </si>
  <si>
    <t>lastra di ghiaccio</t>
  </si>
  <si>
    <t>RICCO' DEL GOLFO - SP Via Val Graveglia - direzione La Spezia</t>
  </si>
  <si>
    <t>ghiaccio sulla carreggiata formatosi a causa della fuoriuscita di acque dalle cunette a lato strada non debitamente ripulite dai detriti</t>
  </si>
  <si>
    <t>Direzione Bocca di Magra – superato il centro abitato di Montemarcello – dopo il cartello “Borghi più belli d’Italia”</t>
  </si>
  <si>
    <t>Via Fontevivo 127 – Ist. Alberghiero Casini</t>
  </si>
  <si>
    <t>Caduta rami pini marittimi siti nel cortile dell’Ist. Casini</t>
  </si>
  <si>
    <t>Direzione Romito</t>
  </si>
  <si>
    <t xml:space="preserve">Presenza anomala di flusso d’acqua non incanalato sulla carreggiata </t>
  </si>
  <si>
    <t>Loc. Bottagna – direzione SP (via Buonviaggio) – a circa 70 mt. Dopo distributore</t>
  </si>
  <si>
    <t>San Terenzo - via Gozzano - Parcheggio davanti alla scuola</t>
  </si>
  <si>
    <t>Sfaldamento asfaltatura a freddo</t>
  </si>
  <si>
    <t>FIUMARETTA – Via Litoranea direz. Marinella-Ameglia – km. IX/4</t>
  </si>
  <si>
    <t>/02/2016</t>
  </si>
  <si>
    <t>IMMOBILE</t>
  </si>
  <si>
    <t>Immobile adiacente Villa Marmori sede Conservatorio</t>
  </si>
  <si>
    <t>Infiltrazioni acqua/umidità</t>
  </si>
  <si>
    <t>Via Gozzano direz. La Spezia - presso Scuola San Terenzo</t>
  </si>
  <si>
    <t xml:space="preserve">SP VLAGRAVEGLIA </t>
  </si>
  <si>
    <t>LERICI - direz. Romito-&gt;La Spezia - dopo galleria Solaro - presso km. 8</t>
  </si>
  <si>
    <t>Castelnuovo Magra - da Castelnuovo verso il basso - 250 mt. Prima del nc 217</t>
  </si>
  <si>
    <t>Masso staccatosi da muro contenimento strada</t>
  </si>
  <si>
    <t>San Terenzo - via Gozzano c/o Scuola Infanzia - direz. La Spezia</t>
  </si>
  <si>
    <t>Strada dissestata</t>
  </si>
  <si>
    <t>BOLANO - Loc. Ceparana - tra via Romana e SP 330</t>
  </si>
  <si>
    <t>urto con pilastrino in pietra</t>
  </si>
  <si>
    <t>RIOMAGGIORE - Interno seconda galleria</t>
  </si>
  <si>
    <t>profilo metallico inserito nel marciapiede</t>
  </si>
  <si>
    <t>Galleria Vertice - direzione Brugnato--&gt; Sesta Godano</t>
  </si>
  <si>
    <t>pessimo stato manto stradale</t>
  </si>
  <si>
    <t>Guercio - Romito -Arcola</t>
  </si>
  <si>
    <t>SP 37</t>
  </si>
  <si>
    <t>Martinello – Calice – Borseda – circa 200 mt. Prima della Fraz. PIANACCIA</t>
  </si>
  <si>
    <t>LERICI – Loc. Fiascherino c/o Albergo “Villa Maria Grazia” – Direzione Lerici</t>
  </si>
  <si>
    <t>Dissesto manto stradale</t>
  </si>
  <si>
    <t>SP 10+13</t>
  </si>
  <si>
    <t>CALICE AL CORNOVIGLIO – Via Brigate Partigiane – provenienza da FOLLO – presso rotatoria per immettersi SP 13</t>
  </si>
  <si>
    <t xml:space="preserve">Buca in corrispondenza della rotatoria </t>
  </si>
  <si>
    <t>SARZANA -  Loc. San Lazzaro – in Via Alta prima dell’incrocio con la Via Aurelia</t>
  </si>
  <si>
    <t>==</t>
  </si>
  <si>
    <t>Comune FRAMURA - Loc. SETTA</t>
  </si>
  <si>
    <r>
      <t xml:space="preserve">DENUNCIA GRAVE PERICOLO FRANOSO
</t>
    </r>
    <r>
      <rPr>
        <b/>
        <sz val="11"/>
        <color rgb="FFFF0000"/>
        <rFont val="Arial"/>
        <family val="2"/>
      </rPr>
      <t>NESSUNA RICHIESTA DANNI</t>
    </r>
  </si>
  <si>
    <t>Tra ristorante/residence “Il Borgo di Campi” e la galleria Lemmen</t>
  </si>
  <si>
    <t>Manto stradale mal tenuto e sporco di ghiaino</t>
  </si>
  <si>
    <t>CALICE AL CORNOVIGLIO - Loc. Pantanelli – via Battaglione</t>
  </si>
  <si>
    <t>Albero caduto</t>
  </si>
  <si>
    <t>Ceparana - tra via debbio e S.P.</t>
  </si>
  <si>
    <t>Guardrail rotto</t>
  </si>
  <si>
    <t>SP 35</t>
  </si>
  <si>
    <t>BORGHETTO-CASALE/PIGNONE
LOC. FORTE DI CASSANA – km. 1+400</t>
  </si>
  <si>
    <t>Caduta pianta</t>
  </si>
  <si>
    <t>FALEGNAMERIA</t>
  </si>
  <si>
    <t>CHIUSOLA</t>
  </si>
  <si>
    <t>Franamento terreno</t>
  </si>
  <si>
    <t>GEN/FEB 2016</t>
  </si>
  <si>
    <t>AGRITURISMO</t>
  </si>
  <si>
    <t>VARESE LIGURE - LOC. VALLETTI</t>
  </si>
  <si>
    <t>Strada chiusa a aseguito crollo</t>
  </si>
  <si>
    <t>22/03/216</t>
  </si>
  <si>
    <t>SP 26</t>
  </si>
  <si>
    <t>LERICI – Loc. Narbostro – direz. Bellavista</t>
  </si>
  <si>
    <t>Roccia sporgente a bordo strada</t>
  </si>
  <si>
    <t>SP 31</t>
  </si>
  <si>
    <t>VEZZANO LIGURE – La Ripa – km. 2.134 – direz. BottagnaFornola</t>
  </si>
  <si>
    <t>Distacco masso</t>
  </si>
  <si>
    <t>KM. 8,6 – all’interno della Galleria “Monte Persico”</t>
  </si>
  <si>
    <t>Comune di RIOMAGGIORE - in prossimità abitato di Volastra</t>
  </si>
  <si>
    <t>Masso posizionato nel piano viabile</t>
  </si>
  <si>
    <t>Comune di VARESE LIGURE – Passo del Bocco – all’altezza di Varese Ligure</t>
  </si>
  <si>
    <t>Sasso inavvertitamente lanciato da operaio Provincia</t>
  </si>
  <si>
    <t>VIA LITORANEA – altezza semaforo di Fiumaretta</t>
  </si>
  <si>
    <t>Caduta pigna</t>
  </si>
  <si>
    <t>Tra SESTA GODANO e VARESE LIGURE</t>
  </si>
  <si>
    <t>SP 5</t>
  </si>
  <si>
    <t>Tra Pieve di Zignago e Rocchetta Vara – appena sotto l’abitato di Pieve di Zignago - loc. Capuà</t>
  </si>
  <si>
    <t>PROPOSTA TRANSAZIONE</t>
  </si>
  <si>
    <t>Sesta Godano --&gt; Borghetto Vara - Loc. Scarpatto</t>
  </si>
  <si>
    <t>Direz. Lerici --&gt; Sarzana - altezza n.c. 482</t>
  </si>
  <si>
    <t>Chiazze materiale oleoso sul manto stradale</t>
  </si>
  <si>
    <t>Comune di Ameglia - Loc. camisano - Direz. Romito Magra--&gt; Ameglia</t>
  </si>
  <si>
    <t>Comune BEVERINO - direz. Castelnuovo Vara - a mt. 150 dal centro abitato di cavanella</t>
  </si>
  <si>
    <t>Rotatoria di ingresso a Ceparana</t>
  </si>
  <si>
    <t>Loc. Bocca di Magra – via Pisanello – circa 300 mt dal bivio per Montemarcello</t>
  </si>
  <si>
    <t>ROMITO MAGRA di ARCOLA</t>
  </si>
  <si>
    <t>Loc. Termo - via Sommovigo c/o n.c. 189</t>
  </si>
  <si>
    <t>Viale Fieschi – La Spezia – direz. Campiglia – c/o Polo Marconi</t>
  </si>
  <si>
    <t>Manto stradale sporco e sdrucciolevole</t>
  </si>
  <si>
    <t>ZIGNAGO – Sasseta  Valgiuncata</t>
  </si>
  <si>
    <t>COMUNE DI BEVERINO</t>
  </si>
  <si>
    <t>Manto stradale ghiacciato</t>
  </si>
  <si>
    <t>AMEGLIA - Loc. Montemarcello: parcheggio via Nuyova loc. "La Porta" lato Ameglia</t>
  </si>
  <si>
    <t>Dissesto piano di calpestio</t>
  </si>
  <si>
    <t>Da La Spezia verso Follo</t>
  </si>
  <si>
    <t>Manto stradale viscido e scivoloso causa presenza sostanza oleosa</t>
  </si>
  <si>
    <t>C/o Conoliame/Rocca D'andrea</t>
  </si>
  <si>
    <t>Dissesto e degrado strada con presenza di buche</t>
  </si>
  <si>
    <t>Liceo Classico Lorenzo Costa – sui gradoni di accesso all’Istituto</t>
  </si>
  <si>
    <t>Sconnessione in uno dei gradoni di accesso</t>
  </si>
  <si>
    <t>SS 566</t>
  </si>
  <si>
    <t>Comune di Levanto, interno galleria - direz. Levanto
--&gt;Carrodano</t>
  </si>
  <si>
    <t>Pian di Follo – via Brigate Partigiane – passaggio pedonale in corrispondenza della CRI</t>
  </si>
  <si>
    <t>Sconnessione manto stradale in corrispondenza di un tombino</t>
  </si>
  <si>
    <t>INFORTUNIO 
SUL LAVORO</t>
  </si>
  <si>
    <t>Area deposito mezzi – Sesta Godano</t>
  </si>
  <si>
    <t>Esplosione cerchione in acciaio di una pala meccanica</t>
  </si>
  <si>
    <t>Marinella di Sarzana – v.le Litoranea 106 – marciapiede c/o Bar Moon</t>
  </si>
  <si>
    <t>Pessime condizioni manutentive del marciapiedi</t>
  </si>
  <si>
    <t>TERRENO</t>
  </si>
  <si>
    <t>Vernazza</t>
  </si>
  <si>
    <t>Frana causata da eccezionale precipitazione d’acqua</t>
  </si>
  <si>
    <t>Via Genova LA SPEZIA – sul marciapiede lato monte – n.c. 424 c/o ristorante “Al Negrao”</t>
  </si>
  <si>
    <t>Disassamento pavimentazione marciapiede</t>
  </si>
  <si>
    <t>Comune di Lerici – via Fiascherino c/o n.c. 20</t>
  </si>
  <si>
    <t>Manto stradale irregolare, danneggiato e con numerosi avvallamenti e buche</t>
  </si>
  <si>
    <t>Porticato Palazzo Provincia</t>
  </si>
  <si>
    <t>Sconnessione del piano di calpestio</t>
  </si>
  <si>
    <t>Causa in essere - Pratica al Servizio Legale</t>
  </si>
  <si>
    <t>??????</t>
  </si>
  <si>
    <t>Lastra di ghiaccio</t>
  </si>
  <si>
    <t>V.le XXV Aprile - Sarzana
presso rotonda LUNI MARE</t>
  </si>
  <si>
    <t>RIGETTATO</t>
  </si>
  <si>
    <t>SS LEVANTO-BARACCA - LOC. CASCINA</t>
  </si>
  <si>
    <t>Caduta pino</t>
  </si>
  <si>
    <t>Tratto  CA' DI VARA-BIVIO CORNICE</t>
  </si>
  <si>
    <t>VIA CODALINA</t>
  </si>
  <si>
    <t>Radici e tronchi sporgenti</t>
  </si>
  <si>
    <t>LOC. S.PIETRO VARA -presso curva cimitero</t>
  </si>
  <si>
    <t>Asfalto ghiacciato</t>
  </si>
  <si>
    <t>SP VIA DOGANA - ORTONOVO presso incrocio via Madonnina</t>
  </si>
  <si>
    <t xml:space="preserve">Grossa buca sulla carreggiata </t>
  </si>
  <si>
    <t>SP DOG</t>
  </si>
  <si>
    <t>SP DOGANA</t>
  </si>
  <si>
    <t>Buca con perni di ferro</t>
  </si>
  <si>
    <t>Direzione BEVERINO</t>
  </si>
  <si>
    <t>SP 39</t>
  </si>
  <si>
    <t>BONASSOLA</t>
  </si>
  <si>
    <t>Sconnessione manto stradale</t>
  </si>
  <si>
    <t>/</t>
  </si>
  <si>
    <t>ARCOLA - presso Via Provinciale 42</t>
  </si>
  <si>
    <t>Arbusti, rovi e rampicanti sporgenti sulla strada</t>
  </si>
  <si>
    <t>ROMITO MAGRA - via Provinciale Ameglia / via Comunale Privata Provina</t>
  </si>
  <si>
    <t>Buca sul manto stradale</t>
  </si>
  <si>
    <t>Direzione CARRO</t>
  </si>
  <si>
    <t>Buca nella carreggiata</t>
  </si>
  <si>
    <t>SP 13bis
SP 330</t>
  </si>
  <si>
    <t>Via Lagoscuro - LOC. CEPARANA presso rotonda di immissione sulla SP 330</t>
  </si>
  <si>
    <t>Segnale stradale mobile a centro corsia di marcia</t>
  </si>
  <si>
    <t>LERICI - zona Cimitero, Loc. Codina 9</t>
  </si>
  <si>
    <t>LERICI - zona Cimitero, Loc. Codina 10</t>
  </si>
  <si>
    <t>DEIVA MARINA - via Ghiglielmone</t>
  </si>
  <si>
    <t>Pavimentazione dissestato</t>
  </si>
  <si>
    <t>BOLANO - Variante da rotatoria verso Montebello</t>
  </si>
  <si>
    <t>Loc. PIAN DI MADRIGNANO</t>
  </si>
  <si>
    <t>Buca causa sbriciolamento del nuovo manto stradale</t>
  </si>
  <si>
    <t>€ 910,00 + ??</t>
  </si>
  <si>
    <t>CICLOMOTORE</t>
  </si>
  <si>
    <t>Direzione FIASCHERINO- LERICI - PRESSO Eco del Mare</t>
  </si>
  <si>
    <t>Dosso cosparso di ghiaino creatosi a seguito avvallamento del manto stradale</t>
  </si>
  <si>
    <t>FOLLO via XXV Aprile n. 6</t>
  </si>
  <si>
    <t>Inadeguatezza guard-rail</t>
  </si>
  <si>
    <t>37/03/2015</t>
  </si>
  <si>
    <t>LOC. PIANO DI MADRIGNANO</t>
  </si>
  <si>
    <t>Buca a centro corsia</t>
  </si>
  <si>
    <t>SP 523</t>
  </si>
  <si>
    <t>KM.51</t>
  </si>
  <si>
    <t>Condizioni manto stradale</t>
  </si>
  <si>
    <t>RRD x Fallimento</t>
  </si>
  <si>
    <t>Comune ARCOLA - Loc. SAN GENESIO</t>
  </si>
  <si>
    <t>LOC. SENATO</t>
  </si>
  <si>
    <t>SP BOCCA DI MAGRA-ROMITO- C/O PALESTRA PEGASO</t>
  </si>
  <si>
    <t>Dir. VEZZANO-SP</t>
  </si>
  <si>
    <t>Avvallamento</t>
  </si>
  <si>
    <t>GEN-APR 2013</t>
  </si>
  <si>
    <t>STALLE</t>
  </si>
  <si>
    <t>ex SS 370</t>
  </si>
  <si>
    <t>LITORANEA 5T - Via delle Piane 1</t>
  </si>
  <si>
    <t>Caduta alberi</t>
  </si>
  <si>
    <t>TRATTORE</t>
  </si>
  <si>
    <t>SENATO - c/o Kartodromo</t>
  </si>
  <si>
    <t>Rami sporgenti</t>
  </si>
  <si>
    <t>SP per LEVANTO</t>
  </si>
  <si>
    <t xml:space="preserve">Mancanza barriera di protezione a margine carreggiata </t>
  </si>
  <si>
    <t>SP via Matteotti - VEZZANO L.</t>
  </si>
  <si>
    <t>FOLLO - via 2 Giugno</t>
  </si>
  <si>
    <t>DEIVA M. - Loc. CA MIRO</t>
  </si>
  <si>
    <t>BEVERINO</t>
  </si>
  <si>
    <t>Cumulo di terra</t>
  </si>
  <si>
    <t>SP SESTA G. --&gt; CHIUSOLA</t>
  </si>
  <si>
    <t xml:space="preserve">Manto stradale dissestato </t>
  </si>
  <si>
    <t>SP 423</t>
  </si>
  <si>
    <t>c/o n. civico 179 - EX DEPOSITO</t>
  </si>
  <si>
    <t>Avvallamento carreggiata, causato da radici alberi</t>
  </si>
  <si>
    <t>PORTOVENERE - Via C. Battisti 5</t>
  </si>
  <si>
    <t>Avvallamento sulla carreggiata</t>
  </si>
  <si>
    <t>LERICI - Loc. Carbognano 17</t>
  </si>
  <si>
    <t>KM. 8+675</t>
  </si>
  <si>
    <t>Masso sulla carreggiata</t>
  </si>
  <si>
    <t>SP LEVANTO-5TERRE - Dir. Carrodano--&gt;Levanto</t>
  </si>
  <si>
    <t>KM 6 c/o SNAM</t>
  </si>
  <si>
    <t xml:space="preserve">Sasso </t>
  </si>
  <si>
    <t>Folta vegetazione</t>
  </si>
  <si>
    <t>DANNI MATERIALI</t>
  </si>
  <si>
    <t>Comune di BEVERINO – in prossimità della rotonda per Cavanella Vara</t>
  </si>
  <si>
    <t>Impatto con ungulato</t>
  </si>
  <si>
    <t>DANNI PATRIMONIALI</t>
  </si>
  <si>
    <t>MOTOCICLO</t>
  </si>
  <si>
    <t>In prossimità loc. Drignana</t>
  </si>
  <si>
    <t>Presenza di terriccio, ghiaia e sassi sul manto stradale</t>
  </si>
  <si>
    <t>20/082015</t>
  </si>
  <si>
    <t>SP Romito Magra Lerici - c/o Officina Bertoli Giacomo n.c. 534</t>
  </si>
  <si>
    <t>insidioso avvallamento presente sul manto stradale</t>
  </si>
  <si>
    <t>Via Provinciale di Dogana all'intersezione con Via Europa</t>
  </si>
  <si>
    <t>Castelnuovo Magra - Via Aurelia - c/o locale "Amici Miei" - direzione Sarzana</t>
  </si>
  <si>
    <t>Buca non visibile sul fondo stradale</t>
  </si>
  <si>
    <t>Direzione Follo - dopo circa 100 mt. Bivio Tivegna</t>
  </si>
  <si>
    <t>Grosso sasso sulla carreggiata</t>
  </si>
  <si>
    <t>A PIEDI</t>
  </si>
  <si>
    <t>Via Buonviaggio - Piazza Cesare Battisti</t>
  </si>
  <si>
    <t>Dosso di pietra</t>
  </si>
  <si>
    <t>SP LEVANTO-MONTEROSSO - LOC. BEGASTI</t>
  </si>
  <si>
    <t>Ceparana - via Romana 42-44</t>
  </si>
  <si>
    <t>CASTELNUOVO MAGRA – Loc. Molicciara – via Provinciale 104</t>
  </si>
  <si>
    <t>Avvallamento sul lato dx della carreggiata all’inizio del passaggio pedonale</t>
  </si>
  <si>
    <t>SP Ameglia-Montemarcello - AMEGLIA n.c. 90/92</t>
  </si>
  <si>
    <t>Cedimento sede stradale – insidia non segnalata, non visibile e non prevedibile</t>
  </si>
  <si>
    <t>Loc. Guercio-Colombo – dopo n.c. 2</t>
  </si>
  <si>
    <t>macchie d’olio o altro idrocarburo</t>
  </si>
  <si>
    <t>Provinciale Val Graveglia - Direzione La Spezia – c/o n.c. 212</t>
  </si>
  <si>
    <t>Buca sulla carreggiata</t>
  </si>
  <si>
    <t>BEVERINO – Via Trezzo – direzione Corvara-Pian di Barca – c/o n.c. 10</t>
  </si>
  <si>
    <t>Condizioni strada</t>
  </si>
  <si>
    <t>SP 24</t>
  </si>
  <si>
    <t>ORTONOVO – Via Figliola n.c. 64</t>
  </si>
  <si>
    <t>CAMPIGLIA - via Castellana</t>
  </si>
  <si>
    <t>Fogliame, arbusti e ghiaino presenti sulla carreggiata</t>
  </si>
  <si>
    <t>FONDO TERRANEO</t>
  </si>
  <si>
    <t>Via Gianturco - LA SPEZIA</t>
  </si>
  <si>
    <t>Allagamenti per strozzature canale</t>
  </si>
  <si>
    <t>GIA' APERTA NEL 2010:
N. 160-2010</t>
  </si>
  <si>
    <t>SP VALDURASCA</t>
  </si>
  <si>
    <t>SESTA GODANO - LOC. SCIARPATTO - KM. 8</t>
  </si>
  <si>
    <t>RICCO' DEL GOLFO - km. 430+100</t>
  </si>
  <si>
    <t>AMEGLIA - via della Pace - direz Ameglia-Montemarcello</t>
  </si>
  <si>
    <t>Direz. BRUGNATO-SP - KM. 437,300</t>
  </si>
  <si>
    <t>ROCCHETTA VARA - Loc. Storta - km. 1+350</t>
  </si>
  <si>
    <t>due grosse buche</t>
  </si>
  <si>
    <t>Loc. Romito</t>
  </si>
  <si>
    <t>Scia di gasolio all'interno della rotatoria</t>
  </si>
  <si>
    <t>Appena superato l’abitato di Follo – poco dopo la stazione fissa di autovelox</t>
  </si>
  <si>
    <t>buca molto profonda</t>
  </si>
  <si>
    <t>BOLANO - via Provinciale - davanti scalinata della chiesa</t>
  </si>
  <si>
    <t>Ciocchi sporgenti dall’asfalto a seguito taglio alberi</t>
  </si>
  <si>
    <t>SP 24 78</t>
  </si>
  <si>
    <t>ORTONOVO – via Figliola presso n.c. 64 – direz. Ortonovo paese</t>
  </si>
  <si>
    <t>Buca ricoperta d’acqua</t>
  </si>
  <si>
    <t>Via delle 5 Terre – direz. Riomaggiore – a circa 2 km. Dall’impianto semaforico ubicato all’intersezione con via Fieschi</t>
  </si>
  <si>
    <t>LERICI - Maralunga-Tellaro – Via Fiascherino</t>
  </si>
  <si>
    <t>Dosso o buca non visibile</t>
  </si>
  <si>
    <t>23-24/08/2015</t>
  </si>
  <si>
    <t>ABITAZIONE + ALTRI BENI</t>
  </si>
  <si>
    <t>VEZZANO LIGURE - Via Provinciale Fornola 23</t>
  </si>
  <si>
    <t>Frana che ha intasato una caditoia</t>
  </si>
  <si>
    <t>SP 41</t>
  </si>
  <si>
    <t>FRAMURA - Castagnola-Framura – Km. 1 circa</t>
  </si>
  <si>
    <t xml:space="preserve">Idrocarburi sversati sulla sede stradale </t>
  </si>
  <si>
    <t>SP 40</t>
  </si>
  <si>
    <t>DEIVA MARINA - Piazza del  Popolo</t>
  </si>
  <si>
    <t>SP Via Valdurasca - FOLLO - in prossimità ristorante "Vecchio mulino"</t>
  </si>
  <si>
    <t>presenza sostanza oleosa sulla carreggiata</t>
  </si>
  <si>
    <t>Ceparana-  loc. Fornola</t>
  </si>
  <si>
    <t>cartello stradale riverso sulla carreggiata</t>
  </si>
  <si>
    <t>LòERICI - tratto tra la rotonda e la galleria degli Scoglietti</t>
  </si>
  <si>
    <t>asfalto ridotto al grezzo per lavori</t>
  </si>
  <si>
    <t>Ceparana – via Genova – direz. Pian di Madrignano – c/o via Boschetto</t>
  </si>
  <si>
    <t>Fango e ghiaino sulla carreggiata</t>
  </si>
  <si>
    <t>Loc. Muggiano – via degli Scoglietti – direz. SP – c/o distributore Q8</t>
  </si>
  <si>
    <t>Danni Materiali</t>
  </si>
  <si>
    <t>Danni Personali</t>
  </si>
  <si>
    <t>COMMISSIONE RIGETTO</t>
  </si>
  <si>
    <t>VETTURA</t>
  </si>
  <si>
    <t>APERTA</t>
  </si>
  <si>
    <t>COMMISSIONE ACCOLTO</t>
  </si>
  <si>
    <t>COMMISSIONE TRANSATO</t>
  </si>
  <si>
    <t>ANAS</t>
  </si>
  <si>
    <t>TRANSATO PER € 60,00</t>
  </si>
  <si>
    <t>NESSUNO</t>
  </si>
  <si>
    <t>FABBRICATO</t>
  </si>
  <si>
    <t>PROVINCIA MASSA</t>
  </si>
  <si>
    <t>COMUNE SARZANA</t>
  </si>
  <si>
    <t>RIGETTATA</t>
  </si>
  <si>
    <t>RIVALSA</t>
  </si>
  <si>
    <r>
      <rPr>
        <b/>
        <sz val="8"/>
        <color rgb="FF0000FF"/>
        <rFont val="Arial"/>
        <family val="2"/>
      </rPr>
      <t>TRANSATO - Euro 3.800,00</t>
    </r>
    <r>
      <rPr>
        <b/>
        <sz val="8"/>
        <color rgb="FFFF0000"/>
        <rFont val="Arial"/>
        <family val="2"/>
      </rPr>
      <t xml:space="preserve">
MAN. 415 del 09/03/2016</t>
    </r>
  </si>
  <si>
    <t>COMUNE LA SPEZIA</t>
  </si>
  <si>
    <t>COMMISSIONE</t>
  </si>
  <si>
    <t>ACAM AMBIENTE</t>
  </si>
  <si>
    <r>
      <rPr>
        <b/>
        <sz val="8"/>
        <color rgb="FF0000FF"/>
        <rFont val="Arial"/>
        <family val="2"/>
      </rPr>
      <t>TRANSATO - Euro 500,00</t>
    </r>
    <r>
      <rPr>
        <b/>
        <sz val="8"/>
        <color rgb="FFFF0000"/>
        <rFont val="Arial"/>
        <family val="2"/>
      </rPr>
      <t xml:space="preserve">
MAN. 50 del 19/01/2018</t>
    </r>
  </si>
  <si>
    <t>CAMPER</t>
  </si>
  <si>
    <t>APPARECCHIATURE</t>
  </si>
  <si>
    <t>Data
sinistro</t>
  </si>
  <si>
    <t>APERTO con COMPAGNIA</t>
  </si>
  <si>
    <t xml:space="preserve">RIGETTATO </t>
  </si>
  <si>
    <t>TRANSATO PER € 800,00</t>
  </si>
  <si>
    <t>TRANSATO - Euro 750,00</t>
  </si>
  <si>
    <t>TRANSATO - Euro 650,00</t>
  </si>
  <si>
    <t>TRANSATO - Euro 2.500,00</t>
  </si>
  <si>
    <r>
      <rPr>
        <b/>
        <sz val="8"/>
        <color rgb="FF0070C0"/>
        <rFont val="Arial"/>
        <family val="2"/>
      </rPr>
      <t>TRANSATO PER € 4.000,00</t>
    </r>
    <r>
      <rPr>
        <b/>
        <sz val="8"/>
        <rFont val="Arial"/>
        <family val="2"/>
      </rPr>
      <t/>
    </r>
  </si>
  <si>
    <t>RIGETTO COMPAGNIA</t>
  </si>
  <si>
    <t>TRANSATO - Euro 759,97</t>
  </si>
  <si>
    <t>TRANSATO - Euro 957,59</t>
  </si>
  <si>
    <t>TRANSATO - Euro 2.000,00</t>
  </si>
  <si>
    <t>TRANSATO - Euro 471,22</t>
  </si>
  <si>
    <t>TRANSATO - Euro 1220,50</t>
  </si>
  <si>
    <t>TRANSATO - Euro 3.500,00</t>
  </si>
  <si>
    <t>TRANSATO - Euro 150,00</t>
  </si>
  <si>
    <t>TRANSATO - Euro 1.300,00</t>
  </si>
  <si>
    <t>TRANSATO - Euro 250,00</t>
  </si>
  <si>
    <t>TRANSATO - Euro 502,69</t>
  </si>
  <si>
    <t>APERTO CUTELATIVAMENTE
con COMPAGNIA</t>
  </si>
  <si>
    <t>TRANSATO - Euro 110,00</t>
  </si>
  <si>
    <t>APERTO CAUTELATIVAMENTE con COMPAGNIA</t>
  </si>
  <si>
    <r>
      <rPr>
        <b/>
        <sz val="10"/>
        <color rgb="FF0000FF"/>
        <rFont val="Arial"/>
        <family val="2"/>
      </rPr>
      <t>TRANSATO - Euro 1.595,10
MAN. 873 
del 11/0/2017
=================</t>
    </r>
    <r>
      <rPr>
        <b/>
        <sz val="10"/>
        <color rgb="FFFF0000"/>
        <rFont val="Arial"/>
        <family val="2"/>
      </rPr>
      <t xml:space="preserve">
APERTO con COMPAGNIA
</t>
    </r>
  </si>
  <si>
    <t>RC PATRIMONIALE</t>
  </si>
  <si>
    <t>TRANSATO
Euro 519,00</t>
  </si>
  <si>
    <t>invito a NEGOZIAZIONE</t>
  </si>
  <si>
    <t>TRANSATO - Euro 152,00</t>
  </si>
  <si>
    <t>TRANSATO - Euro 674,39</t>
  </si>
  <si>
    <t>TRANSATO - € 600,00</t>
  </si>
  <si>
    <t>TRANSATO - Euro 60</t>
  </si>
  <si>
    <t>TRANSATO - Euro 280,00</t>
  </si>
  <si>
    <t>TRANSATO - Euro 541,83</t>
  </si>
  <si>
    <t>CAUSA IN CORSO</t>
  </si>
  <si>
    <t>TRANSATO - Euro 100,00</t>
  </si>
  <si>
    <t>RIGETTATO e APERTO CAUTELATIVAMENTE CON COMPAGNIA</t>
  </si>
  <si>
    <r>
      <t xml:space="preserve">SI
</t>
    </r>
    <r>
      <rPr>
        <b/>
        <sz val="10"/>
        <rFont val="Arial"/>
        <family val="2"/>
      </rPr>
      <t>NO</t>
    </r>
  </si>
  <si>
    <t>TRANSATO - Euro 782,00+724,41</t>
  </si>
  <si>
    <t>TRANSATO - Euro 4.424,09</t>
  </si>
  <si>
    <t>TRANSATO - Euro 1.181,11</t>
  </si>
  <si>
    <t>TRANSATO - Euro 161,25</t>
  </si>
  <si>
    <t>TRANSATO PER € 2.927,86</t>
  </si>
  <si>
    <t>TRANSATO - Euro 350,00</t>
  </si>
  <si>
    <t>RIGETTATO
e APERTO CAUTELATIVAMENTE con COMPAGNIA</t>
  </si>
  <si>
    <t>TRANSATO - Euro 8.500,00</t>
  </si>
  <si>
    <t xml:space="preserve">TRANSATO PER € 200,00
</t>
  </si>
  <si>
    <r>
      <t>TRANSATO PER € 95,00</t>
    </r>
    <r>
      <rPr>
        <b/>
        <sz val="14"/>
        <rFont val="Arial"/>
        <family val="2"/>
      </rPr>
      <t/>
    </r>
  </si>
  <si>
    <r>
      <t xml:space="preserve">RIGETTATO 
x una CTP
e
</t>
    </r>
    <r>
      <rPr>
        <b/>
        <sz val="14"/>
        <rFont val="Arial"/>
        <family val="2"/>
      </rPr>
      <t>TRANSATO 
x altra CTP
€ 800,00</t>
    </r>
  </si>
  <si>
    <t>TRANSATO - Euro 2.193,53</t>
  </si>
  <si>
    <t>TRANSATO - Euro 2.609,70</t>
  </si>
  <si>
    <t>TRANSATO - Euro 272,58</t>
  </si>
  <si>
    <t>TRANSATO - Euro 400,00</t>
  </si>
  <si>
    <r>
      <t>TRANSATO PER € 412,51</t>
    </r>
    <r>
      <rPr>
        <b/>
        <sz val="14"/>
        <rFont val="Arial"/>
        <family val="2"/>
      </rPr>
      <t/>
    </r>
  </si>
  <si>
    <r>
      <t>TRANSATO PER € 220,00</t>
    </r>
    <r>
      <rPr>
        <b/>
        <sz val="14"/>
        <rFont val="Arial"/>
        <family val="2"/>
      </rPr>
      <t/>
    </r>
  </si>
  <si>
    <t>RIGETTATO e APERTO CAUTELATIVAMENTE con COMPAGNIA</t>
  </si>
  <si>
    <r>
      <rPr>
        <b/>
        <sz val="14"/>
        <color rgb="FF0070C0"/>
        <rFont val="Arial"/>
        <family val="2"/>
      </rPr>
      <t>TRANSATO PER € 2.275,00</t>
    </r>
    <r>
      <rPr>
        <b/>
        <sz val="14"/>
        <rFont val="Arial"/>
        <family val="2"/>
      </rPr>
      <t/>
    </r>
  </si>
  <si>
    <t>TRANSATO - Euro 200,00</t>
  </si>
  <si>
    <t>TRANSATO - Euro 8.614,00</t>
  </si>
  <si>
    <t>TRANSATO PER € 100,00</t>
  </si>
  <si>
    <t>TRANSATO PER € 650,00</t>
  </si>
  <si>
    <t>TRANSATO - Euro 144,00</t>
  </si>
  <si>
    <t>TRANSATO - Euro 50,00</t>
  </si>
  <si>
    <t>APERTURA CAUTELATIVA CON COMPAGNIA</t>
  </si>
  <si>
    <t>TRANSATO - Euro 732,50</t>
  </si>
  <si>
    <r>
      <t>TRANSATO PER € 1.000,00</t>
    </r>
    <r>
      <rPr>
        <b/>
        <sz val="8"/>
        <rFont val="Arial"/>
        <family val="2"/>
      </rPr>
      <t/>
    </r>
  </si>
  <si>
    <t xml:space="preserve">12/12/2014
RIGETTO
------------
17/06/2016
APERTO con COMPAGNIA
----------
CITAZIONE A GIUDIZIO </t>
  </si>
  <si>
    <r>
      <t>TRANSATO PER € 1.452,14</t>
    </r>
    <r>
      <rPr>
        <b/>
        <sz val="8"/>
        <rFont val="Arial"/>
        <family val="2"/>
      </rPr>
      <t/>
    </r>
  </si>
  <si>
    <t>DIRETTAMENTE CITAZIONE</t>
  </si>
  <si>
    <r>
      <t>TRANSATO PER € 1.200,00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</si>
</sst>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>
  <numFmts count="6"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dd/mm/yy;@"/>
    <numFmt numFmtId="165" formatCode="_-[$€]\ * #,##0.00_-;\-[$€]\ * #,##0.00_-;_-[$€]\ * &quot;-&quot;??_-;_-@_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0070C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CC00CC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strike/>
      <sz val="9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trike/>
      <sz val="10"/>
      <color rgb="FFFF0000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0000FF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1"/>
      <color rgb="FF7030A0"/>
      <name val="Arial"/>
      <family val="2"/>
    </font>
    <font>
      <sz val="8"/>
      <color theme="1"/>
      <name val="Calibri"/>
      <family val="2"/>
      <scheme val="minor"/>
    </font>
    <font>
      <sz val="11"/>
      <color rgb="FF7030A0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BD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8">
    <xf numFmtId="0" fontId="0" fillId="0" borderId="0" xfId="0"/>
    <xf numFmtId="0" fontId="4" fillId="2" borderId="1" xfId="2" applyNumberFormat="1" applyFont="1" applyFill="1" applyBorder="1" applyAlignment="1" applyProtection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3" fillId="0" borderId="0" xfId="2"/>
    <xf numFmtId="0" fontId="2" fillId="3" borderId="2" xfId="0" applyFont="1" applyFill="1" applyBorder="1"/>
    <xf numFmtId="0" fontId="2" fillId="3" borderId="3" xfId="0" applyFont="1" applyFill="1" applyBorder="1"/>
    <xf numFmtId="44" fontId="0" fillId="4" borderId="4" xfId="3" applyFont="1" applyFill="1" applyBorder="1" applyAlignment="1">
      <alignment horizontal="center"/>
    </xf>
    <xf numFmtId="44" fontId="5" fillId="4" borderId="4" xfId="2" applyNumberFormat="1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/>
    </xf>
    <xf numFmtId="44" fontId="0" fillId="0" borderId="0" xfId="3" applyFont="1"/>
    <xf numFmtId="164" fontId="5" fillId="0" borderId="4" xfId="2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44" fontId="0" fillId="0" borderId="4" xfId="3" applyFont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44" fontId="3" fillId="0" borderId="0" xfId="2" applyNumberFormat="1"/>
    <xf numFmtId="6" fontId="6" fillId="6" borderId="4" xfId="2" applyNumberFormat="1" applyFont="1" applyFill="1" applyBorder="1"/>
    <xf numFmtId="164" fontId="5" fillId="3" borderId="4" xfId="2" applyNumberFormat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4" fontId="0" fillId="3" borderId="4" xfId="3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 vertical="center" wrapText="1"/>
    </xf>
    <xf numFmtId="0" fontId="3" fillId="0" borderId="0" xfId="2" applyFill="1"/>
    <xf numFmtId="164" fontId="5" fillId="4" borderId="4" xfId="2" applyNumberFormat="1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/>
    </xf>
    <xf numFmtId="0" fontId="3" fillId="0" borderId="0" xfId="2" applyFont="1"/>
    <xf numFmtId="8" fontId="3" fillId="0" borderId="0" xfId="2" applyNumberFormat="1"/>
    <xf numFmtId="3" fontId="3" fillId="0" borderId="0" xfId="2" applyNumberFormat="1"/>
    <xf numFmtId="14" fontId="5" fillId="0" borderId="4" xfId="3" applyNumberFormat="1" applyFont="1" applyFill="1" applyBorder="1" applyAlignment="1">
      <alignment horizontal="center" vertical="center" wrapText="1"/>
    </xf>
    <xf numFmtId="44" fontId="0" fillId="0" borderId="4" xfId="3" applyFont="1" applyFill="1" applyBorder="1" applyAlignment="1">
      <alignment horizontal="center"/>
    </xf>
    <xf numFmtId="0" fontId="6" fillId="4" borderId="0" xfId="2" applyFont="1" applyFill="1" applyAlignment="1">
      <alignment horizontal="center"/>
    </xf>
    <xf numFmtId="0" fontId="6" fillId="7" borderId="4" xfId="2" applyFont="1" applyFill="1" applyBorder="1" applyAlignment="1">
      <alignment horizontal="center"/>
    </xf>
    <xf numFmtId="0" fontId="6" fillId="6" borderId="0" xfId="2" applyFont="1" applyFill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3" fillId="8" borderId="4" xfId="2" applyFill="1" applyBorder="1" applyAlignment="1">
      <alignment horizontal="center"/>
    </xf>
    <xf numFmtId="0" fontId="3" fillId="8" borderId="4" xfId="2" applyFill="1" applyBorder="1"/>
    <xf numFmtId="14" fontId="3" fillId="8" borderId="4" xfId="2" applyNumberFormat="1" applyFill="1" applyBorder="1" applyAlignment="1">
      <alignment horizontal="center"/>
    </xf>
    <xf numFmtId="44" fontId="0" fillId="8" borderId="4" xfId="3" applyFont="1" applyFill="1" applyBorder="1"/>
    <xf numFmtId="0" fontId="3" fillId="0" borderId="4" xfId="2" applyBorder="1"/>
    <xf numFmtId="44" fontId="3" fillId="8" borderId="4" xfId="2" applyNumberFormat="1" applyFill="1" applyBorder="1" applyAlignment="1">
      <alignment horizontal="center"/>
    </xf>
    <xf numFmtId="44" fontId="6" fillId="8" borderId="4" xfId="2" applyNumberFormat="1" applyFont="1" applyFill="1" applyBorder="1" applyAlignment="1">
      <alignment horizontal="center"/>
    </xf>
    <xf numFmtId="44" fontId="0" fillId="8" borderId="5" xfId="3" applyFont="1" applyFill="1" applyBorder="1"/>
    <xf numFmtId="44" fontId="6" fillId="8" borderId="6" xfId="2" applyNumberFormat="1" applyFont="1" applyFill="1" applyBorder="1"/>
    <xf numFmtId="44" fontId="3" fillId="0" borderId="4" xfId="2" applyNumberFormat="1" applyBorder="1"/>
    <xf numFmtId="0" fontId="6" fillId="9" borderId="4" xfId="2" applyFont="1" applyFill="1" applyBorder="1" applyAlignment="1">
      <alignment horizontal="center"/>
    </xf>
    <xf numFmtId="0" fontId="3" fillId="9" borderId="4" xfId="2" applyFill="1" applyBorder="1"/>
    <xf numFmtId="14" fontId="3" fillId="9" borderId="4" xfId="2" applyNumberFormat="1" applyFill="1" applyBorder="1" applyAlignment="1">
      <alignment horizontal="center"/>
    </xf>
    <xf numFmtId="44" fontId="0" fillId="9" borderId="4" xfId="3" applyFont="1" applyFill="1" applyBorder="1"/>
    <xf numFmtId="44" fontId="3" fillId="9" borderId="4" xfId="2" applyNumberFormat="1" applyFill="1" applyBorder="1"/>
    <xf numFmtId="44" fontId="6" fillId="9" borderId="4" xfId="2" applyNumberFormat="1" applyFont="1" applyFill="1" applyBorder="1"/>
    <xf numFmtId="44" fontId="0" fillId="9" borderId="5" xfId="3" applyFont="1" applyFill="1" applyBorder="1"/>
    <xf numFmtId="44" fontId="6" fillId="9" borderId="6" xfId="2" applyNumberFormat="1" applyFont="1" applyFill="1" applyBorder="1"/>
    <xf numFmtId="44" fontId="3" fillId="0" borderId="4" xfId="1" applyFont="1" applyBorder="1"/>
    <xf numFmtId="0" fontId="6" fillId="5" borderId="4" xfId="2" applyFont="1" applyFill="1" applyBorder="1" applyAlignment="1">
      <alignment horizontal="center"/>
    </xf>
    <xf numFmtId="0" fontId="3" fillId="5" borderId="4" xfId="2" applyFill="1" applyBorder="1"/>
    <xf numFmtId="14" fontId="3" fillId="5" borderId="4" xfId="2" applyNumberFormat="1" applyFill="1" applyBorder="1" applyAlignment="1">
      <alignment horizontal="center"/>
    </xf>
    <xf numFmtId="44" fontId="0" fillId="5" borderId="4" xfId="3" applyFont="1" applyFill="1" applyBorder="1"/>
    <xf numFmtId="44" fontId="3" fillId="5" borderId="4" xfId="2" applyNumberFormat="1" applyFont="1" applyFill="1" applyBorder="1"/>
    <xf numFmtId="44" fontId="6" fillId="5" borderId="4" xfId="2" applyNumberFormat="1" applyFont="1" applyFill="1" applyBorder="1"/>
    <xf numFmtId="44" fontId="6" fillId="5" borderId="7" xfId="2" applyNumberFormat="1" applyFont="1" applyFill="1" applyBorder="1"/>
    <xf numFmtId="0" fontId="6" fillId="10" borderId="4" xfId="2" applyFont="1" applyFill="1" applyBorder="1" applyAlignment="1">
      <alignment horizontal="center"/>
    </xf>
    <xf numFmtId="0" fontId="3" fillId="10" borderId="4" xfId="2" applyFill="1" applyBorder="1"/>
    <xf numFmtId="14" fontId="3" fillId="10" borderId="4" xfId="2" applyNumberFormat="1" applyFill="1" applyBorder="1" applyAlignment="1">
      <alignment horizontal="center"/>
    </xf>
    <xf numFmtId="44" fontId="0" fillId="10" borderId="4" xfId="3" applyFont="1" applyFill="1" applyBorder="1"/>
    <xf numFmtId="44" fontId="3" fillId="10" borderId="4" xfId="2" applyNumberFormat="1" applyFill="1" applyBorder="1"/>
    <xf numFmtId="44" fontId="6" fillId="10" borderId="4" xfId="2" applyNumberFormat="1" applyFont="1" applyFill="1" applyBorder="1"/>
    <xf numFmtId="44" fontId="0" fillId="10" borderId="5" xfId="3" applyFont="1" applyFill="1" applyBorder="1"/>
    <xf numFmtId="44" fontId="6" fillId="10" borderId="6" xfId="2" applyNumberFormat="1" applyFont="1" applyFill="1" applyBorder="1"/>
    <xf numFmtId="0" fontId="6" fillId="7" borderId="6" xfId="2" applyFont="1" applyFill="1" applyBorder="1" applyAlignment="1">
      <alignment horizontal="center"/>
    </xf>
    <xf numFmtId="14" fontId="3" fillId="7" borderId="8" xfId="2" applyNumberFormat="1" applyFill="1" applyBorder="1" applyAlignment="1">
      <alignment horizontal="center"/>
    </xf>
    <xf numFmtId="14" fontId="3" fillId="7" borderId="4" xfId="2" applyNumberFormat="1" applyFill="1" applyBorder="1" applyAlignment="1">
      <alignment horizontal="center"/>
    </xf>
    <xf numFmtId="44" fontId="2" fillId="7" borderId="4" xfId="3" applyFont="1" applyFill="1" applyBorder="1"/>
    <xf numFmtId="44" fontId="3" fillId="11" borderId="4" xfId="2" applyNumberFormat="1" applyFill="1" applyBorder="1"/>
    <xf numFmtId="0" fontId="11" fillId="13" borderId="9" xfId="4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5" fillId="16" borderId="9" xfId="4" applyFont="1" applyFill="1" applyBorder="1" applyAlignment="1">
      <alignment horizontal="center" vertical="center" wrapText="1"/>
    </xf>
    <xf numFmtId="14" fontId="16" fillId="16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44" fontId="18" fillId="0" borderId="9" xfId="0" applyNumberFormat="1" applyFont="1" applyFill="1" applyBorder="1" applyAlignment="1">
      <alignment horizontal="center" vertical="center" wrapText="1"/>
    </xf>
    <xf numFmtId="44" fontId="18" fillId="0" borderId="9" xfId="0" applyNumberFormat="1" applyFont="1" applyFill="1" applyBorder="1" applyAlignment="1">
      <alignment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165" fontId="19" fillId="17" borderId="9" xfId="5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165" fontId="11" fillId="17" borderId="9" xfId="5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0" fontId="10" fillId="13" borderId="9" xfId="4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14" fontId="14" fillId="0" borderId="9" xfId="0" quotePrefix="1" applyNumberFormat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14" borderId="9" xfId="0" applyFont="1" applyFill="1" applyBorder="1" applyAlignment="1">
      <alignment horizontal="center" vertical="center" wrapText="1"/>
    </xf>
    <xf numFmtId="0" fontId="11" fillId="2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65" fontId="11" fillId="21" borderId="9" xfId="5" applyFont="1" applyFill="1" applyBorder="1" applyAlignment="1">
      <alignment horizontal="center" vertical="center" wrapText="1" shrinkToFit="1"/>
    </xf>
    <xf numFmtId="165" fontId="11" fillId="18" borderId="9" xfId="5" applyFont="1" applyFill="1" applyBorder="1" applyAlignment="1">
      <alignment horizontal="center" vertical="center" wrapText="1" shrinkToFit="1"/>
    </xf>
    <xf numFmtId="165" fontId="11" fillId="13" borderId="9" xfId="5" applyFont="1" applyFill="1" applyBorder="1" applyAlignment="1">
      <alignment horizontal="center" vertical="center" wrapText="1" shrinkToFit="1"/>
    </xf>
    <xf numFmtId="0" fontId="8" fillId="19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5" fontId="33" fillId="0" borderId="4" xfId="6" applyFont="1" applyBorder="1" applyAlignment="1">
      <alignment horizontal="center" vertical="center" shrinkToFit="1"/>
    </xf>
    <xf numFmtId="165" fontId="21" fillId="17" borderId="9" xfId="5" applyFont="1" applyFill="1" applyBorder="1" applyAlignment="1">
      <alignment horizontal="center" vertical="center" wrapText="1" shrinkToFit="1"/>
    </xf>
    <xf numFmtId="165" fontId="21" fillId="21" borderId="9" xfId="5" applyFont="1" applyFill="1" applyBorder="1" applyAlignment="1">
      <alignment horizontal="center" vertical="center" wrapText="1" shrinkToFit="1"/>
    </xf>
    <xf numFmtId="0" fontId="29" fillId="27" borderId="9" xfId="4" applyFont="1" applyFill="1" applyBorder="1" applyAlignment="1">
      <alignment horizontal="center" vertical="center" wrapText="1"/>
    </xf>
    <xf numFmtId="0" fontId="33" fillId="0" borderId="9" xfId="4" applyFont="1" applyFill="1" applyBorder="1" applyAlignment="1">
      <alignment horizontal="center" vertical="center" wrapText="1"/>
    </xf>
    <xf numFmtId="14" fontId="33" fillId="0" borderId="9" xfId="4" applyNumberFormat="1" applyFont="1" applyFill="1" applyBorder="1" applyAlignment="1">
      <alignment horizontal="center" vertical="center" wrapText="1"/>
    </xf>
    <xf numFmtId="0" fontId="33" fillId="26" borderId="9" xfId="4" applyFont="1" applyFill="1" applyBorder="1" applyAlignment="1">
      <alignment horizontal="center" vertical="center" wrapText="1"/>
    </xf>
    <xf numFmtId="0" fontId="33" fillId="0" borderId="9" xfId="4" applyFont="1" applyBorder="1" applyAlignment="1">
      <alignment horizontal="center" vertical="center" wrapText="1"/>
    </xf>
    <xf numFmtId="0" fontId="21" fillId="18" borderId="9" xfId="4" applyFont="1" applyFill="1" applyBorder="1" applyAlignment="1">
      <alignment horizontal="center" vertical="center" wrapText="1"/>
    </xf>
    <xf numFmtId="7" fontId="29" fillId="18" borderId="9" xfId="6" applyNumberFormat="1" applyFont="1" applyFill="1" applyBorder="1" applyAlignment="1">
      <alignment horizontal="center" vertical="center" wrapText="1" shrinkToFit="1"/>
    </xf>
    <xf numFmtId="0" fontId="21" fillId="3" borderId="9" xfId="4" applyFont="1" applyFill="1" applyBorder="1" applyAlignment="1">
      <alignment horizontal="center" vertical="center" wrapText="1"/>
    </xf>
    <xf numFmtId="0" fontId="21" fillId="13" borderId="9" xfId="4" applyFont="1" applyFill="1" applyBorder="1" applyAlignment="1">
      <alignment horizontal="center" vertical="center" wrapText="1"/>
    </xf>
    <xf numFmtId="0" fontId="21" fillId="21" borderId="9" xfId="4" applyFont="1" applyFill="1" applyBorder="1" applyAlignment="1">
      <alignment horizontal="center" vertical="center" wrapText="1"/>
    </xf>
    <xf numFmtId="0" fontId="22" fillId="18" borderId="9" xfId="4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24" borderId="9" xfId="0" applyFont="1" applyFill="1" applyBorder="1" applyAlignment="1">
      <alignment horizontal="center" vertical="center" wrapText="1"/>
    </xf>
    <xf numFmtId="0" fontId="37" fillId="0" borderId="0" xfId="0" applyFont="1"/>
    <xf numFmtId="0" fontId="15" fillId="18" borderId="9" xfId="4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38" fillId="20" borderId="9" xfId="0" applyFont="1" applyFill="1" applyBorder="1" applyAlignment="1">
      <alignment horizontal="center" vertical="center" wrapText="1"/>
    </xf>
    <xf numFmtId="165" fontId="11" fillId="25" borderId="9" xfId="5" applyFont="1" applyFill="1" applyBorder="1" applyAlignment="1">
      <alignment horizontal="center" vertical="center" wrapText="1" shrinkToFit="1"/>
    </xf>
    <xf numFmtId="0" fontId="39" fillId="0" borderId="0" xfId="0" applyFont="1"/>
    <xf numFmtId="165" fontId="12" fillId="13" borderId="9" xfId="5" applyFont="1" applyFill="1" applyBorder="1" applyAlignment="1">
      <alignment horizontal="center" vertical="center" wrapText="1" shrinkToFit="1"/>
    </xf>
    <xf numFmtId="0" fontId="35" fillId="15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5" fillId="24" borderId="9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41" fillId="24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 wrapText="1"/>
    </xf>
    <xf numFmtId="0" fontId="36" fillId="0" borderId="3" xfId="0" applyFont="1" applyBorder="1" applyAlignment="1">
      <alignment horizontal="justify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44" fontId="8" fillId="15" borderId="12" xfId="0" applyNumberFormat="1" applyFont="1" applyFill="1" applyBorder="1" applyAlignment="1">
      <alignment horizontal="center" vertical="center" wrapText="1"/>
    </xf>
    <xf numFmtId="44" fontId="8" fillId="15" borderId="9" xfId="0" applyNumberFormat="1" applyFont="1" applyFill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4" fontId="20" fillId="0" borderId="13" xfId="0" applyNumberFormat="1" applyFont="1" applyBorder="1" applyAlignment="1">
      <alignment horizontal="center" vertical="center" wrapText="1"/>
    </xf>
    <xf numFmtId="44" fontId="20" fillId="0" borderId="9" xfId="0" applyNumberFormat="1" applyFont="1" applyBorder="1" applyAlignment="1">
      <alignment vertical="center" wrapText="1"/>
    </xf>
    <xf numFmtId="44" fontId="11" fillId="4" borderId="13" xfId="0" applyNumberFormat="1" applyFont="1" applyFill="1" applyBorder="1" applyAlignment="1">
      <alignment horizontal="center" vertical="center" wrapText="1"/>
    </xf>
    <xf numFmtId="44" fontId="11" fillId="4" borderId="9" xfId="0" applyNumberFormat="1" applyFont="1" applyFill="1" applyBorder="1" applyAlignment="1">
      <alignment vertical="center" wrapText="1"/>
    </xf>
    <xf numFmtId="14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4" fontId="11" fillId="0" borderId="13" xfId="0" applyNumberFormat="1" applyFont="1" applyFill="1" applyBorder="1" applyAlignment="1">
      <alignment horizontal="center" vertical="center" wrapText="1"/>
    </xf>
    <xf numFmtId="44" fontId="20" fillId="0" borderId="9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4" fontId="11" fillId="21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quotePrefix="1" applyFont="1" applyBorder="1" applyAlignment="1">
      <alignment horizontal="center" vertical="center" wrapText="1"/>
    </xf>
    <xf numFmtId="44" fontId="11" fillId="0" borderId="13" xfId="0" applyNumberFormat="1" applyFont="1" applyBorder="1" applyAlignment="1">
      <alignment horizontal="center" vertical="center" wrapText="1"/>
    </xf>
    <xf numFmtId="8" fontId="20" fillId="0" borderId="9" xfId="0" applyNumberFormat="1" applyFont="1" applyBorder="1" applyAlignment="1">
      <alignment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44" fontId="43" fillId="24" borderId="13" xfId="0" applyNumberFormat="1" applyFont="1" applyFill="1" applyBorder="1" applyAlignment="1">
      <alignment horizontal="center" vertical="center" wrapText="1"/>
    </xf>
    <xf numFmtId="44" fontId="43" fillId="24" borderId="9" xfId="0" applyNumberFormat="1" applyFont="1" applyFill="1" applyBorder="1" applyAlignment="1">
      <alignment vertical="center" wrapText="1"/>
    </xf>
    <xf numFmtId="0" fontId="44" fillId="29" borderId="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4" fontId="20" fillId="0" borderId="1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4" fontId="20" fillId="24" borderId="9" xfId="0" applyNumberFormat="1" applyFont="1" applyFill="1" applyBorder="1" applyAlignment="1">
      <alignment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4" fontId="45" fillId="0" borderId="13" xfId="0" applyNumberFormat="1" applyFont="1" applyFill="1" applyBorder="1" applyAlignment="1">
      <alignment horizontal="center" vertical="center" wrapText="1"/>
    </xf>
    <xf numFmtId="44" fontId="46" fillId="0" borderId="9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65" fontId="28" fillId="0" borderId="9" xfId="5" applyFont="1" applyFill="1" applyBorder="1" applyAlignment="1">
      <alignment horizontal="center" vertical="center" wrapText="1" shrinkToFit="1"/>
    </xf>
    <xf numFmtId="0" fontId="24" fillId="0" borderId="0" xfId="0" applyFont="1"/>
    <xf numFmtId="0" fontId="51" fillId="0" borderId="9" xfId="0" applyFont="1" applyFill="1" applyBorder="1" applyAlignment="1">
      <alignment horizontal="center" vertical="center" wrapText="1"/>
    </xf>
    <xf numFmtId="165" fontId="52" fillId="21" borderId="9" xfId="5" applyFont="1" applyFill="1" applyBorder="1" applyAlignment="1">
      <alignment horizontal="center" vertical="center" wrapText="1" shrinkToFit="1"/>
    </xf>
    <xf numFmtId="0" fontId="27" fillId="18" borderId="9" xfId="4" applyFont="1" applyFill="1" applyBorder="1" applyAlignment="1">
      <alignment horizontal="center" vertical="center" wrapText="1"/>
    </xf>
    <xf numFmtId="165" fontId="52" fillId="17" borderId="9" xfId="5" applyFont="1" applyFill="1" applyBorder="1" applyAlignment="1">
      <alignment horizontal="center" vertical="center" wrapText="1" shrinkToFit="1"/>
    </xf>
    <xf numFmtId="0" fontId="50" fillId="19" borderId="9" xfId="0" applyFont="1" applyFill="1" applyBorder="1" applyAlignment="1">
      <alignment horizontal="center" vertical="center" wrapText="1"/>
    </xf>
    <xf numFmtId="7" fontId="27" fillId="18" borderId="9" xfId="5" applyNumberFormat="1" applyFont="1" applyFill="1" applyBorder="1" applyAlignment="1">
      <alignment horizontal="center" vertical="center" wrapText="1" shrinkToFit="1"/>
    </xf>
    <xf numFmtId="7" fontId="53" fillId="18" borderId="9" xfId="5" applyNumberFormat="1" applyFont="1" applyFill="1" applyBorder="1" applyAlignment="1">
      <alignment horizontal="center" vertical="center" wrapText="1" shrinkToFit="1"/>
    </xf>
    <xf numFmtId="165" fontId="52" fillId="22" borderId="9" xfId="5" applyFont="1" applyFill="1" applyBorder="1" applyAlignment="1">
      <alignment horizontal="center" vertical="center" wrapText="1" shrinkToFit="1"/>
    </xf>
    <xf numFmtId="165" fontId="27" fillId="21" borderId="9" xfId="5" applyFont="1" applyFill="1" applyBorder="1" applyAlignment="1">
      <alignment horizontal="center" vertical="center" wrapText="1" shrinkToFit="1"/>
    </xf>
    <xf numFmtId="0" fontId="51" fillId="0" borderId="0" xfId="0" applyFont="1"/>
    <xf numFmtId="44" fontId="51" fillId="0" borderId="9" xfId="0" applyNumberFormat="1" applyFont="1" applyFill="1" applyBorder="1" applyAlignment="1">
      <alignment horizontal="center" vertical="center" wrapText="1"/>
    </xf>
    <xf numFmtId="44" fontId="51" fillId="0" borderId="9" xfId="0" applyNumberFormat="1" applyFont="1" applyFill="1" applyBorder="1" applyAlignment="1">
      <alignment vertical="center" wrapText="1"/>
    </xf>
    <xf numFmtId="44" fontId="55" fillId="0" borderId="9" xfId="0" applyNumberFormat="1" applyFont="1" applyFill="1" applyBorder="1" applyAlignment="1">
      <alignment vertical="center" wrapText="1"/>
    </xf>
    <xf numFmtId="44" fontId="52" fillId="0" borderId="9" xfId="0" applyNumberFormat="1" applyFont="1" applyFill="1" applyBorder="1" applyAlignment="1">
      <alignment horizontal="center" vertical="center" wrapText="1"/>
    </xf>
    <xf numFmtId="44" fontId="56" fillId="0" borderId="9" xfId="0" applyNumberFormat="1" applyFont="1" applyFill="1" applyBorder="1" applyAlignment="1">
      <alignment horizontal="center" vertical="center" wrapText="1"/>
    </xf>
    <xf numFmtId="44" fontId="56" fillId="0" borderId="9" xfId="0" applyNumberFormat="1" applyFont="1" applyFill="1" applyBorder="1" applyAlignment="1">
      <alignment vertical="center" wrapText="1"/>
    </xf>
    <xf numFmtId="0" fontId="57" fillId="0" borderId="0" xfId="0" applyFont="1"/>
    <xf numFmtId="165" fontId="56" fillId="0" borderId="9" xfId="5" applyFont="1" applyFill="1" applyBorder="1" applyAlignment="1">
      <alignment horizontal="center" vertical="center" wrapText="1" shrinkToFit="1"/>
    </xf>
    <xf numFmtId="0" fontId="24" fillId="0" borderId="9" xfId="0" applyFont="1" applyBorder="1" applyAlignment="1">
      <alignment wrapText="1"/>
    </xf>
    <xf numFmtId="44" fontId="50" fillId="0" borderId="9" xfId="0" applyNumberFormat="1" applyFont="1" applyFill="1" applyBorder="1" applyAlignment="1">
      <alignment horizontal="center" vertical="center" wrapText="1"/>
    </xf>
    <xf numFmtId="44" fontId="50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3" fillId="13" borderId="9" xfId="4" applyFont="1" applyFill="1" applyBorder="1" applyAlignment="1">
      <alignment horizontal="center" vertical="center" wrapText="1"/>
    </xf>
    <xf numFmtId="44" fontId="35" fillId="15" borderId="9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5" fontId="30" fillId="0" borderId="9" xfId="5" applyFont="1" applyFill="1" applyBorder="1" applyAlignment="1">
      <alignment horizontal="center" vertical="center" wrapText="1" shrinkToFit="1"/>
    </xf>
    <xf numFmtId="165" fontId="22" fillId="0" borderId="9" xfId="5" applyFont="1" applyFill="1" applyBorder="1" applyAlignment="1">
      <alignment horizontal="center" vertical="center" wrapText="1" shrinkToFit="1"/>
    </xf>
    <xf numFmtId="165" fontId="48" fillId="0" borderId="9" xfId="5" applyFont="1" applyFill="1" applyBorder="1" applyAlignment="1">
      <alignment horizontal="center" vertical="center" wrapText="1" shrinkToFit="1"/>
    </xf>
    <xf numFmtId="165" fontId="49" fillId="0" borderId="9" xfId="5" applyFont="1" applyFill="1" applyBorder="1" applyAlignment="1">
      <alignment horizontal="center" vertical="center" wrapText="1" shrinkToFit="1"/>
    </xf>
    <xf numFmtId="165" fontId="58" fillId="0" borderId="9" xfId="5" applyFont="1" applyFill="1" applyBorder="1" applyAlignment="1">
      <alignment horizontal="center" vertical="center" wrapText="1" shrinkToFit="1"/>
    </xf>
    <xf numFmtId="44" fontId="35" fillId="15" borderId="10" xfId="0" applyNumberFormat="1" applyFont="1" applyFill="1" applyBorder="1" applyAlignment="1">
      <alignment horizontal="center" vertical="center" wrapText="1"/>
    </xf>
    <xf numFmtId="0" fontId="35" fillId="14" borderId="9" xfId="0" applyFont="1" applyFill="1" applyBorder="1" applyAlignment="1">
      <alignment horizontal="center" vertical="center" wrapText="1"/>
    </xf>
    <xf numFmtId="0" fontId="22" fillId="16" borderId="9" xfId="4" applyFont="1" applyFill="1" applyBorder="1" applyAlignment="1">
      <alignment horizontal="center" vertical="center" wrapText="1"/>
    </xf>
    <xf numFmtId="0" fontId="59" fillId="0" borderId="0" xfId="0" applyFont="1"/>
    <xf numFmtId="0" fontId="35" fillId="12" borderId="9" xfId="0" applyFont="1" applyFill="1" applyBorder="1" applyAlignment="1">
      <alignment horizontal="center" vertical="center" wrapText="1"/>
    </xf>
    <xf numFmtId="44" fontId="35" fillId="12" borderId="10" xfId="0" applyNumberFormat="1" applyFont="1" applyFill="1" applyBorder="1" applyAlignment="1">
      <alignment horizontal="center" vertical="center" wrapText="1"/>
    </xf>
    <xf numFmtId="44" fontId="35" fillId="12" borderId="9" xfId="0" applyNumberFormat="1" applyFont="1" applyFill="1" applyBorder="1" applyAlignment="1">
      <alignment horizontal="center" vertical="center" wrapText="1"/>
    </xf>
    <xf numFmtId="165" fontId="60" fillId="0" borderId="9" xfId="5" applyFont="1" applyFill="1" applyBorder="1" applyAlignment="1">
      <alignment horizontal="center" vertical="center" wrapText="1" shrinkToFit="1"/>
    </xf>
    <xf numFmtId="165" fontId="34" fillId="13" borderId="9" xfId="5" applyFont="1" applyFill="1" applyBorder="1" applyAlignment="1">
      <alignment horizontal="center" vertical="center" wrapText="1" shrinkToFit="1"/>
    </xf>
    <xf numFmtId="0" fontId="22" fillId="28" borderId="9" xfId="4" applyFont="1" applyFill="1" applyBorder="1" applyAlignment="1">
      <alignment horizontal="center" vertical="center" wrapText="1"/>
    </xf>
    <xf numFmtId="7" fontId="22" fillId="18" borderId="9" xfId="6" applyNumberFormat="1" applyFont="1" applyFill="1" applyBorder="1" applyAlignment="1">
      <alignment horizontal="center" vertical="center" wrapText="1" shrinkToFit="1"/>
    </xf>
    <xf numFmtId="0" fontId="21" fillId="30" borderId="9" xfId="4" applyFont="1" applyFill="1" applyBorder="1" applyAlignment="1">
      <alignment horizontal="center" vertical="center" wrapText="1"/>
    </xf>
    <xf numFmtId="44" fontId="1" fillId="0" borderId="4" xfId="3" applyFont="1" applyBorder="1" applyAlignment="1">
      <alignment horizontal="center"/>
    </xf>
    <xf numFmtId="44" fontId="1" fillId="8" borderId="4" xfId="3" applyFont="1" applyFill="1" applyBorder="1" applyAlignment="1">
      <alignment horizontal="center"/>
    </xf>
    <xf numFmtId="44" fontId="1" fillId="9" borderId="4" xfId="3" applyFont="1" applyFill="1" applyBorder="1"/>
    <xf numFmtId="44" fontId="1" fillId="5" borderId="4" xfId="3" applyFont="1" applyFill="1" applyBorder="1"/>
    <xf numFmtId="44" fontId="1" fillId="10" borderId="4" xfId="3" applyFont="1" applyFill="1" applyBorder="1"/>
    <xf numFmtId="0" fontId="1" fillId="0" borderId="0" xfId="0" applyFont="1"/>
    <xf numFmtId="49" fontId="61" fillId="2" borderId="1" xfId="2" applyNumberFormat="1" applyFont="1" applyFill="1" applyBorder="1" applyAlignment="1" applyProtection="1">
      <alignment horizontal="center" vertical="center" wrapText="1"/>
    </xf>
    <xf numFmtId="0" fontId="62" fillId="0" borderId="0" xfId="2" applyFont="1"/>
    <xf numFmtId="44" fontId="62" fillId="5" borderId="4" xfId="2" applyNumberFormat="1" applyFont="1" applyFill="1" applyBorder="1" applyAlignment="1">
      <alignment horizontal="center" vertical="center" wrapText="1"/>
    </xf>
    <xf numFmtId="44" fontId="62" fillId="3" borderId="4" xfId="2" applyNumberFormat="1" applyFont="1" applyFill="1" applyBorder="1" applyAlignment="1">
      <alignment horizontal="center" vertical="center" wrapText="1"/>
    </xf>
    <xf numFmtId="44" fontId="62" fillId="4" borderId="4" xfId="2" applyNumberFormat="1" applyFont="1" applyFill="1" applyBorder="1" applyAlignment="1">
      <alignment horizontal="center" vertical="center" wrapText="1"/>
    </xf>
    <xf numFmtId="0" fontId="63" fillId="7" borderId="4" xfId="2" applyFont="1" applyFill="1" applyBorder="1" applyAlignment="1">
      <alignment horizontal="center"/>
    </xf>
    <xf numFmtId="0" fontId="63" fillId="4" borderId="4" xfId="2" applyFont="1" applyFill="1" applyBorder="1" applyAlignment="1">
      <alignment horizontal="center"/>
    </xf>
    <xf numFmtId="0" fontId="62" fillId="8" borderId="4" xfId="2" applyFont="1" applyFill="1" applyBorder="1" applyAlignment="1">
      <alignment horizontal="center"/>
    </xf>
    <xf numFmtId="0" fontId="62" fillId="0" borderId="4" xfId="2" applyFont="1" applyBorder="1"/>
    <xf numFmtId="0" fontId="62" fillId="9" borderId="4" xfId="2" applyFont="1" applyFill="1" applyBorder="1"/>
    <xf numFmtId="0" fontId="62" fillId="5" borderId="4" xfId="2" applyFont="1" applyFill="1" applyBorder="1"/>
    <xf numFmtId="0" fontId="62" fillId="10" borderId="4" xfId="2" applyFont="1" applyFill="1" applyBorder="1"/>
    <xf numFmtId="0" fontId="0" fillId="0" borderId="0" xfId="0" applyFill="1"/>
    <xf numFmtId="0" fontId="5" fillId="4" borderId="5" xfId="2" applyFont="1" applyFill="1" applyBorder="1" applyAlignment="1">
      <alignment horizontal="center" vertical="center" wrapText="1"/>
    </xf>
    <xf numFmtId="0" fontId="3" fillId="4" borderId="14" xfId="2" applyFill="1" applyBorder="1"/>
    <xf numFmtId="0" fontId="3" fillId="4" borderId="8" xfId="2" applyFill="1" applyBorder="1"/>
  </cellXfs>
  <cellStyles count="8">
    <cellStyle name="Euro" xfId="6"/>
    <cellStyle name="Euro 2" xfId="5"/>
    <cellStyle name="Normale" xfId="0" builtinId="0"/>
    <cellStyle name="Normale 2" xfId="4"/>
    <cellStyle name="Normale 3" xfId="2"/>
    <cellStyle name="Percentuale 2" xfId="7"/>
    <cellStyle name="Valuta" xfId="1" builtinId="4"/>
    <cellStyle name="Valuta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topLeftCell="A39" zoomScale="80" zoomScaleNormal="80" workbookViewId="0">
      <selection activeCell="A54" sqref="A54:XFD54"/>
    </sheetView>
  </sheetViews>
  <sheetFormatPr defaultRowHeight="14.4"/>
  <cols>
    <col min="1" max="1" width="11.33203125" customWidth="1"/>
    <col min="2" max="2" width="17" customWidth="1"/>
    <col min="3" max="3" width="18.5546875" style="231" customWidth="1"/>
    <col min="4" max="4" width="18.5546875" customWidth="1"/>
    <col min="5" max="5" width="28" customWidth="1"/>
    <col min="7" max="7" width="16.109375" customWidth="1"/>
    <col min="8" max="9" width="15.33203125" customWidth="1"/>
    <col min="10" max="10" width="23.109375" customWidth="1"/>
    <col min="12" max="12" width="23.6640625" customWidth="1"/>
  </cols>
  <sheetData>
    <row r="1" spans="1:14" ht="27" thickBot="1">
      <c r="A1" s="1" t="s">
        <v>0</v>
      </c>
      <c r="B1" s="2" t="s">
        <v>1</v>
      </c>
      <c r="C1" s="232" t="s">
        <v>2</v>
      </c>
      <c r="D1" s="2" t="s">
        <v>3</v>
      </c>
      <c r="E1" s="2" t="s">
        <v>4</v>
      </c>
      <c r="F1" s="3"/>
      <c r="G1" s="2" t="s">
        <v>5</v>
      </c>
      <c r="H1" s="3"/>
      <c r="I1" s="3"/>
      <c r="J1" s="3"/>
      <c r="K1" s="3"/>
      <c r="L1" s="3"/>
      <c r="M1" s="3"/>
    </row>
    <row r="2" spans="1:14" ht="15" thickBot="1">
      <c r="A2" s="4" t="s">
        <v>6</v>
      </c>
      <c r="B2" s="5"/>
      <c r="C2" s="5"/>
      <c r="D2" s="6"/>
      <c r="E2" s="7"/>
      <c r="F2" s="245"/>
      <c r="G2" s="246"/>
      <c r="H2" s="246"/>
      <c r="I2" s="246"/>
      <c r="J2" s="246"/>
      <c r="K2" s="246"/>
      <c r="L2" s="247"/>
      <c r="M2" s="20"/>
      <c r="N2" s="244"/>
    </row>
    <row r="3" spans="1:14">
      <c r="A3" s="8">
        <v>2014</v>
      </c>
      <c r="B3" s="3"/>
      <c r="C3" s="233"/>
      <c r="D3" s="9"/>
      <c r="E3" s="3"/>
      <c r="F3" s="3"/>
      <c r="G3" s="3"/>
      <c r="H3" s="20"/>
      <c r="I3" s="20"/>
      <c r="J3" s="20"/>
      <c r="K3" s="20"/>
      <c r="L3" s="20"/>
      <c r="M3" s="20"/>
      <c r="N3" s="244"/>
    </row>
    <row r="4" spans="1:14">
      <c r="A4" s="10" t="s">
        <v>7</v>
      </c>
      <c r="B4" s="11" t="s">
        <v>8</v>
      </c>
      <c r="C4" s="234"/>
      <c r="D4" s="12"/>
      <c r="E4" s="13"/>
      <c r="F4" s="14">
        <f>C4+D4</f>
        <v>0</v>
      </c>
      <c r="G4" s="15">
        <v>15000</v>
      </c>
      <c r="H4" s="3"/>
      <c r="I4" s="3"/>
      <c r="J4" s="3"/>
      <c r="K4" s="3"/>
      <c r="L4" s="3"/>
      <c r="M4" s="3"/>
    </row>
    <row r="5" spans="1:14">
      <c r="A5" s="10" t="s">
        <v>9</v>
      </c>
      <c r="B5" s="11" t="s">
        <v>10</v>
      </c>
      <c r="C5" s="234">
        <v>82545.789999999994</v>
      </c>
      <c r="D5" s="12"/>
      <c r="E5" s="13"/>
      <c r="F5" s="3"/>
      <c r="G5" s="3"/>
      <c r="H5" s="3"/>
      <c r="I5" s="3"/>
      <c r="J5" s="3"/>
      <c r="K5" s="3"/>
      <c r="L5" s="3"/>
      <c r="M5" s="3"/>
    </row>
    <row r="6" spans="1:14">
      <c r="A6" s="10" t="s">
        <v>11</v>
      </c>
      <c r="B6" s="11" t="s">
        <v>12</v>
      </c>
      <c r="C6" s="234"/>
      <c r="D6" s="12">
        <v>2722.04</v>
      </c>
      <c r="E6" s="13"/>
      <c r="F6" s="3"/>
      <c r="G6" s="3"/>
      <c r="H6" s="3"/>
      <c r="I6" s="3"/>
      <c r="J6" s="3"/>
      <c r="K6" s="3"/>
      <c r="L6" s="3"/>
      <c r="M6" s="3"/>
    </row>
    <row r="7" spans="1:14">
      <c r="A7" s="10" t="s">
        <v>13</v>
      </c>
      <c r="B7" s="11" t="s">
        <v>12</v>
      </c>
      <c r="C7" s="234"/>
      <c r="D7" s="12">
        <v>2156.16</v>
      </c>
      <c r="E7" s="13"/>
      <c r="F7" s="3"/>
      <c r="G7" s="3"/>
      <c r="H7" s="3"/>
      <c r="I7" s="3"/>
      <c r="J7" s="3"/>
      <c r="K7" s="3"/>
      <c r="L7" s="3"/>
      <c r="M7" s="3"/>
    </row>
    <row r="8" spans="1:14">
      <c r="A8" s="16" t="s">
        <v>14</v>
      </c>
      <c r="B8" s="17" t="s">
        <v>10</v>
      </c>
      <c r="C8" s="235">
        <v>39596.71</v>
      </c>
      <c r="D8" s="18"/>
      <c r="E8" s="19" t="s">
        <v>15</v>
      </c>
      <c r="F8" s="3"/>
      <c r="G8" s="3"/>
      <c r="H8" s="3"/>
      <c r="I8" s="3"/>
      <c r="J8" s="3"/>
      <c r="K8" s="3"/>
      <c r="L8" s="3"/>
      <c r="M8" s="3"/>
    </row>
    <row r="9" spans="1:14">
      <c r="A9" s="16" t="s">
        <v>16</v>
      </c>
      <c r="B9" s="17" t="s">
        <v>12</v>
      </c>
      <c r="C9" s="235"/>
      <c r="D9" s="18">
        <v>15305.14</v>
      </c>
      <c r="E9" s="19"/>
      <c r="F9" s="3"/>
      <c r="G9" s="3"/>
      <c r="H9" s="3"/>
      <c r="I9" s="3"/>
      <c r="J9" s="3"/>
      <c r="K9" s="3"/>
      <c r="L9" s="3"/>
      <c r="M9" s="3"/>
    </row>
    <row r="10" spans="1:14">
      <c r="A10" s="10" t="s">
        <v>17</v>
      </c>
      <c r="B10" s="11" t="s">
        <v>8</v>
      </c>
      <c r="C10" s="234"/>
      <c r="D10" s="12"/>
      <c r="E10" s="13"/>
      <c r="F10" s="3"/>
      <c r="G10" s="3"/>
      <c r="H10" s="3"/>
      <c r="I10" s="3"/>
      <c r="J10" s="3"/>
      <c r="K10" s="3"/>
      <c r="L10" s="3"/>
      <c r="M10" s="3"/>
    </row>
    <row r="11" spans="1:14">
      <c r="A11" s="10" t="s">
        <v>18</v>
      </c>
      <c r="B11" s="11" t="s">
        <v>12</v>
      </c>
      <c r="C11" s="234"/>
      <c r="D11" s="12">
        <v>3014.72</v>
      </c>
      <c r="E11" s="13"/>
      <c r="F11" s="3"/>
      <c r="G11" s="3"/>
      <c r="H11" s="3"/>
      <c r="I11" s="3"/>
      <c r="J11" s="3"/>
      <c r="K11" s="3"/>
      <c r="L11" s="3"/>
      <c r="M11" s="3"/>
    </row>
    <row r="12" spans="1:14">
      <c r="A12" s="10" t="s">
        <v>19</v>
      </c>
      <c r="B12" s="11" t="s">
        <v>8</v>
      </c>
      <c r="C12" s="234"/>
      <c r="D12" s="12"/>
      <c r="E12" s="13"/>
      <c r="F12" s="3"/>
      <c r="G12" s="3"/>
      <c r="H12" s="3"/>
      <c r="I12" s="3"/>
      <c r="J12" s="3"/>
      <c r="K12" s="3"/>
      <c r="L12" s="3"/>
      <c r="M12" s="3"/>
    </row>
    <row r="13" spans="1:14">
      <c r="A13" s="16" t="s">
        <v>20</v>
      </c>
      <c r="B13" s="17" t="s">
        <v>10</v>
      </c>
      <c r="C13" s="235"/>
      <c r="D13" s="18">
        <v>23904</v>
      </c>
      <c r="E13" s="19"/>
      <c r="F13" s="3"/>
      <c r="G13" s="3"/>
      <c r="H13" s="3"/>
      <c r="I13" s="3"/>
      <c r="J13" s="3"/>
      <c r="K13" s="3"/>
      <c r="L13" s="3"/>
      <c r="M13" s="3"/>
    </row>
    <row r="14" spans="1:14">
      <c r="A14" s="10" t="s">
        <v>21</v>
      </c>
      <c r="B14" s="11" t="s">
        <v>8</v>
      </c>
      <c r="C14" s="234"/>
      <c r="D14" s="12"/>
      <c r="E14" s="13"/>
      <c r="F14" s="3"/>
      <c r="G14" s="3"/>
      <c r="H14" s="3"/>
      <c r="I14" s="3"/>
      <c r="J14" s="3"/>
      <c r="K14" s="3"/>
      <c r="L14" s="3"/>
      <c r="M14" s="3"/>
    </row>
    <row r="15" spans="1:14">
      <c r="A15" s="10" t="s">
        <v>22</v>
      </c>
      <c r="B15" s="11" t="s">
        <v>8</v>
      </c>
      <c r="C15" s="234"/>
      <c r="D15" s="12"/>
      <c r="E15" s="13"/>
      <c r="F15" s="3"/>
      <c r="G15" s="3"/>
      <c r="H15" s="3"/>
      <c r="I15" s="3"/>
      <c r="J15" s="3"/>
      <c r="K15" s="3"/>
      <c r="L15" s="3"/>
      <c r="M15" s="3"/>
    </row>
    <row r="16" spans="1:14">
      <c r="A16" s="10" t="s">
        <v>22</v>
      </c>
      <c r="B16" s="11" t="s">
        <v>12</v>
      </c>
      <c r="C16" s="234"/>
      <c r="D16" s="12">
        <v>103.7</v>
      </c>
      <c r="E16" s="13"/>
      <c r="F16" s="3"/>
      <c r="G16" s="3"/>
      <c r="H16" s="3"/>
      <c r="I16" s="3"/>
      <c r="J16" s="3"/>
      <c r="K16" s="3"/>
      <c r="L16" s="3"/>
      <c r="M16" s="3"/>
    </row>
    <row r="17" spans="1:13">
      <c r="A17" s="10" t="s">
        <v>22</v>
      </c>
      <c r="B17" s="11" t="s">
        <v>12</v>
      </c>
      <c r="C17" s="234"/>
      <c r="D17" s="12">
        <v>5544.66</v>
      </c>
      <c r="E17" s="13"/>
      <c r="F17" s="3"/>
      <c r="G17" s="3"/>
      <c r="H17" s="3"/>
      <c r="I17" s="3"/>
      <c r="J17" s="3"/>
      <c r="K17" s="3"/>
      <c r="L17" s="3"/>
      <c r="M17" s="3"/>
    </row>
    <row r="18" spans="1:13">
      <c r="A18" s="10" t="s">
        <v>23</v>
      </c>
      <c r="B18" s="11" t="s">
        <v>8</v>
      </c>
      <c r="C18" s="234"/>
      <c r="D18" s="12"/>
      <c r="E18" s="13"/>
      <c r="F18" s="3"/>
      <c r="G18" s="3"/>
      <c r="H18" s="3"/>
      <c r="I18" s="3"/>
      <c r="J18" s="3"/>
      <c r="K18" s="3"/>
      <c r="L18" s="3"/>
      <c r="M18" s="3"/>
    </row>
    <row r="19" spans="1:13">
      <c r="A19" s="10" t="s">
        <v>24</v>
      </c>
      <c r="B19" s="11" t="s">
        <v>8</v>
      </c>
      <c r="C19" s="234"/>
      <c r="D19" s="12"/>
      <c r="E19" s="13"/>
      <c r="F19" s="3"/>
      <c r="G19" s="3"/>
      <c r="H19" s="3"/>
      <c r="I19" s="3"/>
      <c r="J19" s="3"/>
      <c r="K19" s="3"/>
      <c r="L19" s="3"/>
      <c r="M19" s="3"/>
    </row>
    <row r="20" spans="1:13">
      <c r="A20" s="10" t="s">
        <v>25</v>
      </c>
      <c r="B20" s="11" t="s">
        <v>8</v>
      </c>
      <c r="C20" s="234"/>
      <c r="D20" s="12"/>
      <c r="E20" s="13"/>
      <c r="F20" s="3"/>
      <c r="G20" s="3"/>
      <c r="H20" s="3"/>
      <c r="I20" s="3"/>
      <c r="J20" s="3"/>
      <c r="K20" s="3"/>
      <c r="L20" s="3"/>
      <c r="M20" s="3"/>
    </row>
    <row r="21" spans="1:13">
      <c r="A21" s="16" t="s">
        <v>26</v>
      </c>
      <c r="B21" s="17" t="s">
        <v>10</v>
      </c>
      <c r="C21" s="235">
        <v>92459.73</v>
      </c>
      <c r="D21" s="18"/>
      <c r="E21" s="19" t="s">
        <v>15</v>
      </c>
      <c r="F21" s="3"/>
      <c r="G21" s="3"/>
      <c r="H21" s="3"/>
      <c r="I21" s="3"/>
      <c r="J21" s="3"/>
      <c r="K21" s="3"/>
      <c r="L21" s="3"/>
      <c r="M21" s="3"/>
    </row>
    <row r="22" spans="1:13">
      <c r="A22" s="10" t="s">
        <v>27</v>
      </c>
      <c r="B22" s="11" t="s">
        <v>8</v>
      </c>
      <c r="C22" s="234"/>
      <c r="D22" s="12"/>
      <c r="E22" s="13"/>
      <c r="F22" s="3"/>
      <c r="G22" s="3"/>
      <c r="H22" s="3"/>
      <c r="I22" s="3"/>
      <c r="J22" s="3"/>
      <c r="K22" s="3"/>
      <c r="L22" s="3"/>
      <c r="M22" s="3"/>
    </row>
    <row r="23" spans="1:13">
      <c r="A23" s="10" t="s">
        <v>28</v>
      </c>
      <c r="B23" s="11" t="s">
        <v>8</v>
      </c>
      <c r="C23" s="234"/>
      <c r="D23" s="12"/>
      <c r="E23" s="13"/>
      <c r="F23" s="3"/>
      <c r="G23" s="3"/>
      <c r="H23" s="3"/>
      <c r="I23" s="3"/>
      <c r="J23" s="3"/>
      <c r="K23" s="3"/>
      <c r="L23" s="3"/>
      <c r="M23" s="3"/>
    </row>
    <row r="24" spans="1:13">
      <c r="A24" s="10" t="s">
        <v>29</v>
      </c>
      <c r="B24" s="11" t="s">
        <v>8</v>
      </c>
      <c r="C24" s="234"/>
      <c r="D24" s="12"/>
      <c r="E24" s="13"/>
      <c r="F24" s="3"/>
      <c r="G24" s="3"/>
      <c r="H24" s="3"/>
      <c r="I24" s="3"/>
      <c r="J24" s="3"/>
      <c r="K24" s="3"/>
      <c r="L24" s="3"/>
      <c r="M24" s="3"/>
    </row>
    <row r="25" spans="1:13">
      <c r="A25" s="10" t="s">
        <v>30</v>
      </c>
      <c r="B25" s="11" t="s">
        <v>8</v>
      </c>
      <c r="C25" s="234"/>
      <c r="D25" s="12"/>
      <c r="E25" s="13"/>
      <c r="F25" s="3"/>
      <c r="G25" s="3"/>
      <c r="H25" s="3"/>
      <c r="I25" s="3"/>
      <c r="J25" s="3"/>
      <c r="K25" s="3"/>
      <c r="L25" s="3"/>
      <c r="M25" s="3"/>
    </row>
    <row r="26" spans="1:13">
      <c r="A26" s="10" t="s">
        <v>30</v>
      </c>
      <c r="B26" s="11" t="s">
        <v>8</v>
      </c>
      <c r="C26" s="234"/>
      <c r="D26" s="12"/>
      <c r="E26" s="13"/>
      <c r="F26" s="3"/>
      <c r="G26" s="3"/>
      <c r="H26" s="3"/>
      <c r="I26" s="3"/>
      <c r="J26" s="3"/>
      <c r="K26" s="3"/>
      <c r="L26" s="3"/>
      <c r="M26" s="3"/>
    </row>
    <row r="27" spans="1:13">
      <c r="A27" s="10" t="s">
        <v>30</v>
      </c>
      <c r="B27" s="11" t="s">
        <v>8</v>
      </c>
      <c r="C27" s="234"/>
      <c r="D27" s="12"/>
      <c r="E27" s="13"/>
      <c r="F27" s="3"/>
      <c r="G27" s="3"/>
      <c r="H27" s="3"/>
      <c r="I27" s="3"/>
      <c r="J27" s="3"/>
      <c r="K27" s="3"/>
      <c r="L27" s="3"/>
      <c r="M27" s="3"/>
    </row>
    <row r="28" spans="1:13">
      <c r="A28" s="10" t="s">
        <v>31</v>
      </c>
      <c r="B28" s="11" t="s">
        <v>12</v>
      </c>
      <c r="C28" s="234"/>
      <c r="D28" s="12">
        <v>3700.34</v>
      </c>
      <c r="E28" s="13"/>
      <c r="F28" s="3"/>
      <c r="G28" s="3"/>
      <c r="H28" s="3"/>
      <c r="I28" s="3"/>
      <c r="J28" s="3"/>
      <c r="K28" s="3"/>
      <c r="L28" s="3"/>
      <c r="M28" s="3"/>
    </row>
    <row r="29" spans="1:13">
      <c r="A29" s="16" t="s">
        <v>32</v>
      </c>
      <c r="B29" s="17" t="s">
        <v>10</v>
      </c>
      <c r="C29" s="235">
        <v>19618.439999999999</v>
      </c>
      <c r="D29" s="18"/>
      <c r="E29" s="19"/>
      <c r="F29" s="3"/>
      <c r="G29" s="3"/>
      <c r="H29" s="3"/>
      <c r="I29" s="3"/>
      <c r="J29" s="3"/>
      <c r="K29" s="3"/>
      <c r="L29" s="3"/>
      <c r="M29" s="3"/>
    </row>
    <row r="30" spans="1:13">
      <c r="A30" s="10" t="s">
        <v>33</v>
      </c>
      <c r="B30" s="11" t="s">
        <v>8</v>
      </c>
      <c r="C30" s="234"/>
      <c r="D30" s="12"/>
      <c r="E30" s="13"/>
      <c r="F30" s="20"/>
      <c r="G30" s="3"/>
      <c r="H30" s="3"/>
      <c r="I30" s="3"/>
      <c r="J30" s="3"/>
      <c r="K30" s="3"/>
      <c r="L30" s="3"/>
      <c r="M30" s="3"/>
    </row>
    <row r="31" spans="1:13">
      <c r="A31" s="10" t="s">
        <v>33</v>
      </c>
      <c r="B31" s="11" t="s">
        <v>12</v>
      </c>
      <c r="C31" s="234"/>
      <c r="D31" s="12">
        <v>4171.88</v>
      </c>
      <c r="E31" s="13" t="s">
        <v>34</v>
      </c>
      <c r="F31" s="3"/>
      <c r="G31" s="3"/>
      <c r="H31" s="3"/>
      <c r="I31" s="3"/>
      <c r="J31" s="3"/>
      <c r="K31" s="3"/>
      <c r="L31" s="3"/>
      <c r="M31" s="3"/>
    </row>
    <row r="32" spans="1:13">
      <c r="A32" s="10" t="s">
        <v>35</v>
      </c>
      <c r="B32" s="11" t="s">
        <v>8</v>
      </c>
      <c r="C32" s="234"/>
      <c r="D32" s="12"/>
      <c r="E32" s="13"/>
      <c r="F32" s="3"/>
      <c r="G32" s="3"/>
      <c r="H32" s="3"/>
      <c r="I32" s="3"/>
      <c r="J32" s="3"/>
      <c r="K32" s="3"/>
      <c r="L32" s="3"/>
      <c r="M32" s="3"/>
    </row>
    <row r="33" spans="1:13">
      <c r="A33" s="16" t="s">
        <v>36</v>
      </c>
      <c r="B33" s="17" t="s">
        <v>10</v>
      </c>
      <c r="C33" s="235">
        <v>15269.62</v>
      </c>
      <c r="D33" s="18"/>
      <c r="E33" s="19"/>
      <c r="F33" s="3"/>
      <c r="G33" s="3"/>
      <c r="H33" s="3"/>
      <c r="I33" s="3"/>
      <c r="J33" s="3"/>
      <c r="K33" s="3"/>
      <c r="L33" s="3"/>
      <c r="M33" s="3"/>
    </row>
    <row r="34" spans="1:13">
      <c r="A34" s="10" t="s">
        <v>37</v>
      </c>
      <c r="B34" s="11" t="s">
        <v>8</v>
      </c>
      <c r="C34" s="234"/>
      <c r="D34" s="12"/>
      <c r="E34" s="13"/>
      <c r="F34" s="3"/>
      <c r="G34" s="3"/>
      <c r="H34" s="3"/>
      <c r="I34" s="3"/>
      <c r="J34" s="3"/>
      <c r="K34" s="3"/>
      <c r="L34" s="3"/>
      <c r="M34" s="3"/>
    </row>
    <row r="35" spans="1:13">
      <c r="A35" s="10" t="s">
        <v>38</v>
      </c>
      <c r="B35" s="11" t="s">
        <v>8</v>
      </c>
      <c r="C35" s="234"/>
      <c r="D35" s="12"/>
      <c r="E35" s="13"/>
      <c r="F35" s="3"/>
      <c r="G35" s="3"/>
      <c r="H35" s="3"/>
      <c r="I35" s="3"/>
      <c r="J35" s="3"/>
      <c r="K35" s="3"/>
      <c r="L35" s="3"/>
      <c r="M35" s="3"/>
    </row>
    <row r="36" spans="1:13">
      <c r="A36" s="10" t="s">
        <v>39</v>
      </c>
      <c r="B36" s="11" t="s">
        <v>8</v>
      </c>
      <c r="C36" s="234"/>
      <c r="D36" s="12"/>
      <c r="E36" s="13"/>
      <c r="F36" s="3"/>
      <c r="G36" s="3"/>
      <c r="H36" s="3"/>
      <c r="I36" s="3"/>
      <c r="J36" s="3"/>
      <c r="K36" s="3"/>
      <c r="L36" s="3"/>
      <c r="M36" s="3"/>
    </row>
    <row r="37" spans="1:13">
      <c r="A37" s="10" t="s">
        <v>40</v>
      </c>
      <c r="B37" s="11" t="s">
        <v>8</v>
      </c>
      <c r="C37" s="234"/>
      <c r="D37" s="12"/>
      <c r="E37" s="13"/>
      <c r="F37" s="3"/>
      <c r="G37" s="3"/>
      <c r="H37" s="3"/>
      <c r="I37" s="3"/>
      <c r="J37" s="3"/>
      <c r="K37" s="3"/>
      <c r="L37" s="3"/>
      <c r="M37" s="3"/>
    </row>
    <row r="38" spans="1:13">
      <c r="A38" s="10" t="s">
        <v>41</v>
      </c>
      <c r="B38" s="11" t="s">
        <v>8</v>
      </c>
      <c r="C38" s="234"/>
      <c r="D38" s="12"/>
      <c r="E38" s="13"/>
      <c r="F38" s="3"/>
      <c r="G38" s="3"/>
      <c r="H38" s="3"/>
      <c r="I38" s="3"/>
      <c r="J38" s="3"/>
      <c r="K38" s="3"/>
      <c r="L38" s="3"/>
      <c r="M38" s="3"/>
    </row>
    <row r="39" spans="1:13">
      <c r="A39" s="10" t="s">
        <v>42</v>
      </c>
      <c r="B39" s="11" t="s">
        <v>12</v>
      </c>
      <c r="C39" s="234"/>
      <c r="D39" s="12">
        <v>8712.2800000000007</v>
      </c>
      <c r="E39" s="13"/>
      <c r="F39" s="3"/>
      <c r="G39" s="3"/>
      <c r="H39" s="3"/>
      <c r="I39" s="3"/>
      <c r="J39" s="3"/>
      <c r="K39" s="3"/>
      <c r="L39" s="3"/>
      <c r="M39" s="3"/>
    </row>
    <row r="40" spans="1:13">
      <c r="A40" s="10" t="s">
        <v>42</v>
      </c>
      <c r="B40" s="11" t="s">
        <v>8</v>
      </c>
      <c r="C40" s="234"/>
      <c r="D40" s="12"/>
      <c r="E40" s="13"/>
      <c r="F40" s="3"/>
      <c r="G40" s="3"/>
      <c r="H40" s="3"/>
      <c r="I40" s="3"/>
      <c r="J40" s="3"/>
      <c r="K40" s="3"/>
      <c r="L40" s="3"/>
      <c r="M40" s="3"/>
    </row>
    <row r="41" spans="1:13">
      <c r="A41" s="21"/>
      <c r="B41" s="22"/>
      <c r="C41" s="236"/>
      <c r="D41" s="6"/>
      <c r="E41" s="7"/>
      <c r="F41" s="245"/>
      <c r="G41" s="246"/>
      <c r="H41" s="246"/>
      <c r="I41" s="246"/>
      <c r="J41" s="246"/>
      <c r="K41" s="246"/>
      <c r="L41" s="247"/>
      <c r="M41" s="20"/>
    </row>
    <row r="42" spans="1:13">
      <c r="A42" s="8">
        <v>2015</v>
      </c>
      <c r="B42" s="3"/>
      <c r="C42" s="233"/>
      <c r="D42" s="9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10" t="s">
        <v>43</v>
      </c>
      <c r="B43" s="11" t="s">
        <v>8</v>
      </c>
      <c r="C43" s="234"/>
      <c r="D43" s="12"/>
      <c r="E43" s="13"/>
      <c r="F43" s="3"/>
      <c r="G43" s="3"/>
      <c r="H43" s="3"/>
      <c r="I43" s="3"/>
      <c r="J43" s="3"/>
      <c r="K43" s="3"/>
      <c r="L43" s="3"/>
      <c r="M43" s="3"/>
    </row>
    <row r="44" spans="1:13">
      <c r="A44" s="16" t="s">
        <v>44</v>
      </c>
      <c r="B44" s="17" t="s">
        <v>12</v>
      </c>
      <c r="C44" s="235"/>
      <c r="D44" s="18">
        <v>15850.29</v>
      </c>
      <c r="E44" s="19"/>
      <c r="F44" s="3"/>
      <c r="G44" s="3"/>
      <c r="H44" s="3"/>
      <c r="I44" s="3"/>
      <c r="J44" s="3"/>
      <c r="K44" s="3"/>
      <c r="L44" s="3"/>
      <c r="M44" s="3"/>
    </row>
    <row r="45" spans="1:13">
      <c r="A45" s="10" t="s">
        <v>45</v>
      </c>
      <c r="B45" s="11" t="s">
        <v>8</v>
      </c>
      <c r="C45" s="234"/>
      <c r="D45" s="12"/>
      <c r="E45" s="13"/>
      <c r="F45" s="3"/>
      <c r="G45" s="3"/>
      <c r="H45" s="3"/>
      <c r="I45" s="3"/>
      <c r="J45" s="3"/>
      <c r="K45" s="3"/>
      <c r="L45" s="3"/>
      <c r="M45" s="3"/>
    </row>
    <row r="46" spans="1:13">
      <c r="A46" s="10" t="s">
        <v>45</v>
      </c>
      <c r="B46" s="11" t="s">
        <v>12</v>
      </c>
      <c r="C46" s="234"/>
      <c r="D46" s="12">
        <v>1680.56</v>
      </c>
      <c r="E46" s="13" t="s">
        <v>34</v>
      </c>
      <c r="F46" s="3"/>
      <c r="G46" s="3"/>
      <c r="H46" s="3"/>
      <c r="I46" s="3"/>
      <c r="J46" s="3"/>
      <c r="K46" s="3"/>
      <c r="L46" s="3"/>
      <c r="M46" s="3"/>
    </row>
    <row r="47" spans="1:13">
      <c r="A47" s="10" t="s">
        <v>46</v>
      </c>
      <c r="B47" s="11" t="s">
        <v>12</v>
      </c>
      <c r="C47" s="234"/>
      <c r="D47" s="12">
        <v>3258.64</v>
      </c>
      <c r="E47" s="13"/>
      <c r="F47" s="3"/>
      <c r="G47" s="3"/>
      <c r="H47" s="3"/>
      <c r="I47" s="3"/>
      <c r="J47" s="3"/>
      <c r="K47" s="3"/>
      <c r="L47" s="3"/>
      <c r="M47" s="3"/>
    </row>
    <row r="48" spans="1:13">
      <c r="A48" s="10" t="s">
        <v>47</v>
      </c>
      <c r="B48" s="11" t="s">
        <v>8</v>
      </c>
      <c r="C48" s="234"/>
      <c r="D48" s="12"/>
      <c r="E48" s="13"/>
      <c r="F48" s="3"/>
      <c r="G48" s="3"/>
      <c r="H48" s="3"/>
      <c r="I48" s="3"/>
      <c r="J48" s="3"/>
      <c r="K48" s="3"/>
      <c r="L48" s="3"/>
      <c r="M48" s="3"/>
    </row>
    <row r="49" spans="1:13">
      <c r="A49" s="10" t="s">
        <v>47</v>
      </c>
      <c r="B49" s="11" t="s">
        <v>10</v>
      </c>
      <c r="C49" s="234">
        <v>8841.86</v>
      </c>
      <c r="D49" s="12"/>
      <c r="E49" s="13" t="s">
        <v>48</v>
      </c>
      <c r="F49" s="3"/>
      <c r="G49" s="3"/>
      <c r="H49" s="3"/>
      <c r="I49" s="3"/>
      <c r="J49" s="3"/>
      <c r="K49" s="3"/>
      <c r="L49" s="3"/>
      <c r="M49" s="3"/>
    </row>
    <row r="50" spans="1:13">
      <c r="A50" s="10" t="s">
        <v>49</v>
      </c>
      <c r="B50" s="11" t="s">
        <v>8</v>
      </c>
      <c r="C50" s="234"/>
      <c r="D50" s="12"/>
      <c r="E50" s="13"/>
      <c r="F50" s="3"/>
      <c r="G50" s="3"/>
      <c r="H50" s="3"/>
      <c r="I50" s="3"/>
      <c r="J50" s="3"/>
      <c r="K50" s="3"/>
      <c r="L50" s="3"/>
      <c r="M50" s="3"/>
    </row>
    <row r="51" spans="1:13">
      <c r="A51" s="10" t="s">
        <v>49</v>
      </c>
      <c r="B51" s="11" t="s">
        <v>8</v>
      </c>
      <c r="C51" s="234"/>
      <c r="D51" s="12"/>
      <c r="E51" s="13"/>
      <c r="F51" s="3"/>
      <c r="G51" s="3"/>
      <c r="H51" s="3"/>
      <c r="I51" s="3"/>
      <c r="J51" s="3"/>
      <c r="K51" s="3"/>
      <c r="L51" s="3"/>
      <c r="M51" s="3"/>
    </row>
    <row r="52" spans="1:13">
      <c r="A52" s="10" t="s">
        <v>50</v>
      </c>
      <c r="B52" s="11" t="s">
        <v>8</v>
      </c>
      <c r="C52" s="234"/>
      <c r="D52" s="12"/>
      <c r="E52" s="13"/>
      <c r="F52" s="3"/>
      <c r="G52" s="3"/>
      <c r="H52" s="3"/>
      <c r="I52" s="3"/>
      <c r="J52" s="3"/>
      <c r="K52" s="3"/>
      <c r="L52" s="3"/>
      <c r="M52" s="3"/>
    </row>
    <row r="53" spans="1:13">
      <c r="A53" s="10" t="s">
        <v>51</v>
      </c>
      <c r="B53" s="11" t="s">
        <v>8</v>
      </c>
      <c r="C53" s="234"/>
      <c r="D53" s="12"/>
      <c r="E53" s="13"/>
      <c r="F53" s="3"/>
      <c r="G53" s="3"/>
      <c r="H53" s="3"/>
      <c r="I53" s="3"/>
      <c r="J53" s="3"/>
      <c r="K53" s="3"/>
      <c r="L53" s="3"/>
      <c r="M53" s="3"/>
    </row>
    <row r="54" spans="1:13">
      <c r="A54" s="10" t="s">
        <v>52</v>
      </c>
      <c r="B54" s="11" t="s">
        <v>8</v>
      </c>
      <c r="C54" s="234"/>
      <c r="D54" s="12"/>
      <c r="E54" s="13"/>
      <c r="F54" s="3"/>
      <c r="G54" s="3"/>
      <c r="H54" s="3"/>
      <c r="I54" s="3"/>
      <c r="J54" s="3"/>
      <c r="K54" s="3"/>
      <c r="L54" s="3"/>
      <c r="M54" s="3"/>
    </row>
    <row r="55" spans="1:13">
      <c r="A55" s="10" t="s">
        <v>52</v>
      </c>
      <c r="B55" s="11" t="s">
        <v>12</v>
      </c>
      <c r="C55" s="234"/>
      <c r="D55" s="12">
        <v>1560.64</v>
      </c>
      <c r="E55" s="13"/>
      <c r="F55" s="3"/>
      <c r="G55" s="3"/>
      <c r="H55" s="3"/>
      <c r="I55" s="3"/>
      <c r="J55" s="3"/>
      <c r="K55" s="3"/>
      <c r="L55" s="3"/>
      <c r="M55" s="3"/>
    </row>
    <row r="56" spans="1:13">
      <c r="A56" s="16" t="s">
        <v>53</v>
      </c>
      <c r="B56" s="17" t="s">
        <v>10</v>
      </c>
      <c r="C56" s="235">
        <v>25047.94</v>
      </c>
      <c r="D56" s="18"/>
      <c r="E56" s="19"/>
      <c r="F56" s="3"/>
      <c r="G56" s="3"/>
      <c r="H56" s="3"/>
      <c r="I56" s="3"/>
      <c r="J56" s="3"/>
      <c r="K56" s="3"/>
      <c r="L56" s="3"/>
      <c r="M56" s="3"/>
    </row>
    <row r="57" spans="1:13">
      <c r="A57" s="10" t="s">
        <v>54</v>
      </c>
      <c r="B57" s="11" t="s">
        <v>10</v>
      </c>
      <c r="C57" s="234">
        <v>2694.41</v>
      </c>
      <c r="D57" s="12"/>
      <c r="E57" s="13" t="s">
        <v>34</v>
      </c>
      <c r="F57" s="3"/>
      <c r="G57" s="3"/>
      <c r="H57" s="3"/>
      <c r="I57" s="3"/>
      <c r="J57" s="3"/>
      <c r="K57" s="3"/>
      <c r="L57" s="3"/>
      <c r="M57" s="3"/>
    </row>
    <row r="58" spans="1:13">
      <c r="A58" s="10" t="s">
        <v>55</v>
      </c>
      <c r="B58" s="11" t="s">
        <v>8</v>
      </c>
      <c r="C58" s="234"/>
      <c r="D58" s="12"/>
      <c r="E58" s="13"/>
      <c r="F58" s="3"/>
      <c r="G58" s="3"/>
      <c r="H58" s="3"/>
      <c r="I58" s="3"/>
      <c r="J58" s="3"/>
      <c r="K58" s="3"/>
      <c r="L58" s="3"/>
      <c r="M58" s="3"/>
    </row>
    <row r="59" spans="1:13">
      <c r="A59" s="10" t="s">
        <v>56</v>
      </c>
      <c r="B59" s="11" t="s">
        <v>10</v>
      </c>
      <c r="C59" s="234">
        <v>1962.24</v>
      </c>
      <c r="D59" s="12"/>
      <c r="E59" s="13" t="s">
        <v>34</v>
      </c>
      <c r="F59" s="3"/>
      <c r="G59" s="3"/>
      <c r="H59" s="3"/>
      <c r="I59" s="3"/>
      <c r="J59" s="3"/>
      <c r="K59" s="3"/>
      <c r="L59" s="3"/>
      <c r="M59" s="3"/>
    </row>
    <row r="60" spans="1:13">
      <c r="A60" s="10" t="s">
        <v>56</v>
      </c>
      <c r="B60" s="11" t="s">
        <v>8</v>
      </c>
      <c r="C60" s="234"/>
      <c r="D60" s="12"/>
      <c r="E60" s="13"/>
      <c r="F60" s="3"/>
      <c r="G60" s="3"/>
      <c r="H60" s="3"/>
      <c r="I60" s="3"/>
      <c r="J60" s="3"/>
      <c r="K60" s="3"/>
      <c r="L60" s="3"/>
      <c r="M60" s="3"/>
    </row>
    <row r="61" spans="1:13">
      <c r="A61" s="10" t="s">
        <v>57</v>
      </c>
      <c r="B61" s="11" t="s">
        <v>12</v>
      </c>
      <c r="C61" s="234"/>
      <c r="D61" s="12">
        <v>2212.77</v>
      </c>
      <c r="E61" s="13" t="s">
        <v>34</v>
      </c>
      <c r="F61" s="3"/>
      <c r="G61" s="3"/>
      <c r="H61" s="3"/>
      <c r="I61" s="3"/>
      <c r="J61" s="3"/>
      <c r="K61" s="3"/>
      <c r="L61" s="3"/>
      <c r="M61" s="3"/>
    </row>
    <row r="62" spans="1:13">
      <c r="A62" s="10" t="s">
        <v>58</v>
      </c>
      <c r="B62" s="11" t="s">
        <v>8</v>
      </c>
      <c r="C62" s="234"/>
      <c r="D62" s="12"/>
      <c r="E62" s="13"/>
      <c r="F62" s="3"/>
      <c r="G62" s="3"/>
      <c r="H62" s="3"/>
      <c r="I62" s="3"/>
      <c r="J62" s="3"/>
      <c r="K62" s="3"/>
      <c r="L62" s="3"/>
      <c r="M62" s="3"/>
    </row>
    <row r="63" spans="1:13">
      <c r="A63" s="10" t="s">
        <v>59</v>
      </c>
      <c r="B63" s="11" t="s">
        <v>8</v>
      </c>
      <c r="C63" s="234"/>
      <c r="D63" s="12"/>
      <c r="E63" s="13"/>
      <c r="F63" s="3"/>
      <c r="G63" s="3"/>
      <c r="H63" s="3"/>
      <c r="I63" s="3"/>
      <c r="J63" s="3"/>
      <c r="K63" s="3"/>
      <c r="L63" s="3"/>
      <c r="M63" s="3"/>
    </row>
    <row r="64" spans="1:13">
      <c r="A64" s="10" t="s">
        <v>59</v>
      </c>
      <c r="B64" s="11" t="s">
        <v>12</v>
      </c>
      <c r="C64" s="234"/>
      <c r="D64" s="12">
        <v>2316.52</v>
      </c>
      <c r="E64" s="13" t="s">
        <v>34</v>
      </c>
      <c r="F64" s="3"/>
      <c r="G64" s="3"/>
      <c r="H64" s="3"/>
      <c r="I64" s="3"/>
      <c r="J64" s="3"/>
      <c r="K64" s="3"/>
      <c r="L64" s="3"/>
      <c r="M64" s="3"/>
    </row>
    <row r="65" spans="1:13">
      <c r="A65" s="10" t="s">
        <v>60</v>
      </c>
      <c r="B65" s="11" t="s">
        <v>8</v>
      </c>
      <c r="C65" s="234"/>
      <c r="D65" s="12"/>
      <c r="E65" s="13"/>
      <c r="F65" s="3"/>
      <c r="G65" s="3"/>
      <c r="H65" s="3"/>
      <c r="I65" s="3"/>
      <c r="J65" s="3"/>
      <c r="K65" s="3"/>
      <c r="L65" s="3"/>
      <c r="M65" s="3"/>
    </row>
    <row r="66" spans="1:13">
      <c r="A66" s="10" t="s">
        <v>61</v>
      </c>
      <c r="B66" s="11" t="s">
        <v>8</v>
      </c>
      <c r="C66" s="234"/>
      <c r="D66" s="12"/>
      <c r="E66" s="13"/>
      <c r="F66" s="3"/>
      <c r="G66" s="3"/>
      <c r="H66" s="3"/>
      <c r="I66" s="3"/>
      <c r="J66" s="3"/>
      <c r="K66" s="3"/>
      <c r="L66" s="3"/>
      <c r="M66" s="3"/>
    </row>
    <row r="67" spans="1:13">
      <c r="A67" s="10" t="s">
        <v>61</v>
      </c>
      <c r="B67" s="11" t="s">
        <v>12</v>
      </c>
      <c r="C67" s="234"/>
      <c r="D67" s="12">
        <v>2817.32</v>
      </c>
      <c r="E67" s="13"/>
      <c r="F67" s="3"/>
      <c r="G67" s="3"/>
      <c r="H67" s="3"/>
      <c r="I67" s="3"/>
      <c r="J67" s="3"/>
      <c r="K67" s="3"/>
      <c r="L67" s="3"/>
      <c r="M67" s="3"/>
    </row>
    <row r="68" spans="1:13">
      <c r="A68" s="10" t="s">
        <v>62</v>
      </c>
      <c r="B68" s="11" t="s">
        <v>8</v>
      </c>
      <c r="C68" s="234"/>
      <c r="D68" s="12"/>
      <c r="E68" s="13"/>
      <c r="F68" s="3"/>
      <c r="G68" s="3"/>
      <c r="H68" s="3"/>
      <c r="I68" s="3"/>
      <c r="J68" s="3"/>
      <c r="K68" s="3"/>
      <c r="L68" s="3"/>
      <c r="M68" s="3"/>
    </row>
    <row r="69" spans="1:13">
      <c r="A69" s="10" t="s">
        <v>63</v>
      </c>
      <c r="B69" s="11" t="s">
        <v>12</v>
      </c>
      <c r="C69" s="234"/>
      <c r="D69" s="12">
        <v>3259.86</v>
      </c>
      <c r="E69" s="13"/>
      <c r="F69" s="3"/>
      <c r="G69" s="3"/>
      <c r="H69" s="3"/>
      <c r="I69" s="3"/>
      <c r="J69" s="3"/>
      <c r="K69" s="3"/>
      <c r="L69" s="3"/>
      <c r="M69" s="3"/>
    </row>
    <row r="70" spans="1:13">
      <c r="A70" s="10" t="s">
        <v>64</v>
      </c>
      <c r="B70" s="11" t="s">
        <v>8</v>
      </c>
      <c r="C70" s="234"/>
      <c r="D70" s="12"/>
      <c r="E70" s="13"/>
      <c r="F70" s="3"/>
      <c r="G70" s="3"/>
      <c r="H70" s="3"/>
      <c r="I70" s="3"/>
      <c r="J70" s="3"/>
      <c r="K70" s="3"/>
      <c r="L70" s="3"/>
      <c r="M70" s="3"/>
    </row>
    <row r="71" spans="1:13">
      <c r="A71" s="10" t="s">
        <v>65</v>
      </c>
      <c r="B71" s="11" t="s">
        <v>12</v>
      </c>
      <c r="C71" s="234"/>
      <c r="D71" s="12">
        <v>1413.74</v>
      </c>
      <c r="E71" s="13" t="s">
        <v>34</v>
      </c>
      <c r="F71" s="3"/>
      <c r="G71" s="3"/>
      <c r="H71" s="3"/>
      <c r="I71" s="3"/>
      <c r="J71" s="3"/>
      <c r="K71" s="3"/>
      <c r="L71" s="3"/>
      <c r="M71" s="3"/>
    </row>
    <row r="72" spans="1:13">
      <c r="A72" s="10" t="s">
        <v>66</v>
      </c>
      <c r="B72" s="11" t="s">
        <v>8</v>
      </c>
      <c r="C72" s="234"/>
      <c r="D72" s="12"/>
      <c r="E72" s="13"/>
      <c r="F72" s="3"/>
      <c r="G72" s="3"/>
      <c r="H72" s="3"/>
      <c r="I72" s="3"/>
      <c r="J72" s="3"/>
      <c r="K72" s="3"/>
      <c r="L72" s="3"/>
      <c r="M72" s="3"/>
    </row>
    <row r="73" spans="1:13">
      <c r="A73" s="10" t="s">
        <v>67</v>
      </c>
      <c r="B73" s="11" t="s">
        <v>8</v>
      </c>
      <c r="C73" s="234"/>
      <c r="D73" s="12"/>
      <c r="E73" s="13"/>
      <c r="F73" s="3"/>
      <c r="G73" s="3"/>
      <c r="H73" s="3"/>
      <c r="I73" s="3"/>
      <c r="J73" s="3"/>
      <c r="K73" s="3"/>
      <c r="L73" s="3"/>
      <c r="M73" s="3"/>
    </row>
    <row r="74" spans="1:13">
      <c r="A74" s="10" t="s">
        <v>67</v>
      </c>
      <c r="B74" s="11" t="s">
        <v>8</v>
      </c>
      <c r="C74" s="234"/>
      <c r="D74" s="12"/>
      <c r="E74" s="13"/>
      <c r="F74" s="3"/>
      <c r="G74" s="3"/>
      <c r="H74" s="3"/>
      <c r="I74" s="3"/>
      <c r="J74" s="3"/>
      <c r="K74" s="3"/>
      <c r="L74" s="3"/>
      <c r="M74" s="3"/>
    </row>
    <row r="75" spans="1:13">
      <c r="A75" s="10" t="s">
        <v>68</v>
      </c>
      <c r="B75" s="11" t="s">
        <v>10</v>
      </c>
      <c r="C75" s="234">
        <v>1823.16</v>
      </c>
      <c r="D75" s="12"/>
      <c r="E75" s="13" t="s">
        <v>34</v>
      </c>
      <c r="F75" s="3"/>
      <c r="G75" s="3"/>
      <c r="H75" s="3"/>
      <c r="I75" s="3"/>
      <c r="J75" s="3"/>
      <c r="K75" s="3"/>
      <c r="L75" s="3"/>
      <c r="M75" s="3"/>
    </row>
    <row r="76" spans="1:13">
      <c r="A76" s="10" t="s">
        <v>69</v>
      </c>
      <c r="B76" s="11" t="s">
        <v>8</v>
      </c>
      <c r="C76" s="234"/>
      <c r="D76" s="12"/>
      <c r="E76" s="13"/>
      <c r="F76" s="3"/>
      <c r="G76" s="3"/>
      <c r="H76" s="3"/>
      <c r="I76" s="3"/>
      <c r="J76" s="3"/>
      <c r="K76" s="3"/>
      <c r="L76" s="3"/>
      <c r="M76" s="3"/>
    </row>
    <row r="77" spans="1:13">
      <c r="A77" s="10" t="s">
        <v>70</v>
      </c>
      <c r="B77" s="11" t="s">
        <v>10</v>
      </c>
      <c r="C77" s="234">
        <v>3634.11</v>
      </c>
      <c r="D77" s="12"/>
      <c r="E77" s="13" t="s">
        <v>71</v>
      </c>
      <c r="F77" s="3"/>
      <c r="G77" s="3"/>
      <c r="H77" s="3"/>
      <c r="I77" s="3"/>
      <c r="J77" s="3"/>
      <c r="K77" s="3"/>
      <c r="L77" s="3"/>
      <c r="M77" s="3"/>
    </row>
    <row r="78" spans="1:13">
      <c r="A78" s="10"/>
      <c r="B78" s="11"/>
      <c r="C78" s="234"/>
      <c r="D78" s="12"/>
      <c r="E78" s="13"/>
      <c r="F78" s="3"/>
      <c r="G78" s="3"/>
      <c r="H78" s="3"/>
      <c r="I78" s="3"/>
      <c r="J78" s="3"/>
      <c r="K78" s="3"/>
      <c r="L78" s="3"/>
      <c r="M78" s="3"/>
    </row>
    <row r="79" spans="1:13">
      <c r="A79" s="21"/>
      <c r="B79" s="22"/>
      <c r="C79" s="236"/>
      <c r="D79" s="6"/>
      <c r="E79" s="7"/>
      <c r="F79" s="245"/>
      <c r="G79" s="246"/>
      <c r="H79" s="246"/>
      <c r="I79" s="246"/>
      <c r="J79" s="246"/>
      <c r="K79" s="246"/>
      <c r="L79" s="247"/>
      <c r="M79" s="20"/>
    </row>
    <row r="80" spans="1:13">
      <c r="A80" s="8">
        <v>2016</v>
      </c>
      <c r="B80" s="3"/>
      <c r="C80" s="233"/>
      <c r="D80" s="9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10" t="s">
        <v>72</v>
      </c>
      <c r="B81" s="11" t="s">
        <v>12</v>
      </c>
      <c r="C81" s="234"/>
      <c r="D81" s="12">
        <v>3201.3</v>
      </c>
      <c r="E81" s="13" t="s">
        <v>34</v>
      </c>
      <c r="F81" s="3"/>
      <c r="G81" s="3"/>
      <c r="H81" s="3"/>
      <c r="I81" s="3"/>
      <c r="J81" s="3"/>
      <c r="K81" s="3"/>
      <c r="L81" s="3"/>
      <c r="M81" s="3"/>
    </row>
    <row r="82" spans="1:13">
      <c r="A82" s="16" t="s">
        <v>73</v>
      </c>
      <c r="B82" s="17" t="s">
        <v>10</v>
      </c>
      <c r="C82" s="235">
        <v>85265.96</v>
      </c>
      <c r="D82" s="18"/>
      <c r="E82" s="19" t="s">
        <v>34</v>
      </c>
      <c r="F82" s="3"/>
      <c r="G82" s="3"/>
      <c r="H82" s="3"/>
      <c r="I82" s="3"/>
      <c r="J82" s="3"/>
      <c r="K82" s="3"/>
      <c r="L82" s="3"/>
      <c r="M82" s="3"/>
    </row>
    <row r="83" spans="1:13">
      <c r="A83" s="10" t="s">
        <v>74</v>
      </c>
      <c r="B83" s="11" t="s">
        <v>10</v>
      </c>
      <c r="C83" s="234">
        <v>3300</v>
      </c>
      <c r="D83" s="12"/>
      <c r="E83" s="13" t="s">
        <v>34</v>
      </c>
      <c r="F83" s="3"/>
      <c r="G83" s="3"/>
      <c r="H83" s="3"/>
      <c r="I83" s="3"/>
      <c r="J83" s="3"/>
      <c r="K83" s="3"/>
      <c r="L83" s="3"/>
      <c r="M83" s="3"/>
    </row>
    <row r="84" spans="1:13">
      <c r="A84" s="10" t="s">
        <v>75</v>
      </c>
      <c r="B84" s="11" t="s">
        <v>10</v>
      </c>
      <c r="C84" s="234">
        <v>1650</v>
      </c>
      <c r="D84" s="12"/>
      <c r="E84" s="13" t="s">
        <v>34</v>
      </c>
      <c r="F84" s="3"/>
      <c r="G84" s="3"/>
      <c r="H84" s="3"/>
      <c r="I84" s="3"/>
      <c r="J84" s="3"/>
      <c r="K84" s="3"/>
      <c r="L84" s="3"/>
      <c r="M84" s="3"/>
    </row>
    <row r="85" spans="1:13">
      <c r="A85" s="10" t="s">
        <v>76</v>
      </c>
      <c r="B85" s="11" t="s">
        <v>10</v>
      </c>
      <c r="C85" s="234">
        <v>1650</v>
      </c>
      <c r="D85" s="12"/>
      <c r="E85" s="13" t="s">
        <v>34</v>
      </c>
      <c r="F85" s="3"/>
      <c r="G85" s="3"/>
      <c r="H85" s="3"/>
      <c r="I85" s="3"/>
      <c r="J85" s="3"/>
      <c r="K85" s="3"/>
      <c r="L85" s="3"/>
      <c r="M85" s="3"/>
    </row>
    <row r="86" spans="1:13">
      <c r="A86" s="16" t="s">
        <v>77</v>
      </c>
      <c r="B86" s="17" t="s">
        <v>10</v>
      </c>
      <c r="C86" s="235">
        <v>11363.94</v>
      </c>
      <c r="D86" s="18"/>
      <c r="E86" s="19" t="s">
        <v>34</v>
      </c>
      <c r="F86" s="3"/>
      <c r="G86" s="3"/>
      <c r="H86" s="3"/>
      <c r="I86" s="3"/>
      <c r="J86" s="3"/>
      <c r="K86" s="3"/>
      <c r="L86" s="3"/>
      <c r="M86" s="3"/>
    </row>
    <row r="87" spans="1:13">
      <c r="A87" s="10" t="s">
        <v>78</v>
      </c>
      <c r="B87" s="11" t="s">
        <v>8</v>
      </c>
      <c r="C87" s="234"/>
      <c r="D87" s="12"/>
      <c r="E87" s="13"/>
      <c r="F87" s="3"/>
      <c r="G87" s="3"/>
      <c r="H87" s="3"/>
      <c r="I87" s="3"/>
      <c r="J87" s="3"/>
      <c r="K87" s="3"/>
      <c r="L87" s="3"/>
      <c r="M87" s="3"/>
    </row>
    <row r="88" spans="1:13">
      <c r="A88" s="10" t="s">
        <v>79</v>
      </c>
      <c r="B88" s="11" t="s">
        <v>10</v>
      </c>
      <c r="C88" s="234">
        <v>1650</v>
      </c>
      <c r="D88" s="12"/>
      <c r="E88" s="13" t="s">
        <v>15</v>
      </c>
      <c r="F88" s="3"/>
      <c r="G88" s="3"/>
      <c r="H88" s="3"/>
      <c r="I88" s="3"/>
      <c r="J88" s="3"/>
      <c r="K88" s="3"/>
      <c r="L88" s="3"/>
      <c r="M88" s="3"/>
    </row>
    <row r="89" spans="1:13">
      <c r="A89" s="10" t="s">
        <v>80</v>
      </c>
      <c r="B89" s="11" t="s">
        <v>10</v>
      </c>
      <c r="C89" s="234">
        <v>1650</v>
      </c>
      <c r="D89" s="12"/>
      <c r="E89" s="13" t="s">
        <v>34</v>
      </c>
      <c r="F89" s="3"/>
      <c r="G89" s="3"/>
      <c r="H89" s="3"/>
      <c r="I89" s="3"/>
      <c r="J89" s="3"/>
      <c r="K89" s="3"/>
      <c r="L89" s="3"/>
      <c r="M89" s="3"/>
    </row>
    <row r="90" spans="1:13">
      <c r="A90" s="10" t="s">
        <v>81</v>
      </c>
      <c r="B90" s="11" t="s">
        <v>10</v>
      </c>
      <c r="C90" s="234">
        <v>4610.16</v>
      </c>
      <c r="D90" s="12"/>
      <c r="E90" s="13" t="s">
        <v>34</v>
      </c>
      <c r="F90" s="3"/>
      <c r="G90" s="3"/>
      <c r="H90" s="3"/>
      <c r="I90" s="3"/>
      <c r="J90" s="3"/>
      <c r="K90" s="3"/>
      <c r="L90" s="3"/>
      <c r="M90" s="3"/>
    </row>
    <row r="91" spans="1:13">
      <c r="A91" s="10" t="s">
        <v>82</v>
      </c>
      <c r="B91" s="11" t="s">
        <v>12</v>
      </c>
      <c r="C91" s="234"/>
      <c r="D91" s="12">
        <v>924.44</v>
      </c>
      <c r="E91" s="13" t="s">
        <v>34</v>
      </c>
      <c r="F91" s="3"/>
      <c r="G91" s="3"/>
      <c r="H91" s="3"/>
      <c r="I91" s="3"/>
      <c r="J91" s="3"/>
      <c r="K91" s="3"/>
      <c r="L91" s="3"/>
      <c r="M91" s="3"/>
    </row>
    <row r="92" spans="1:13">
      <c r="A92" s="10" t="s">
        <v>83</v>
      </c>
      <c r="B92" s="11" t="s">
        <v>12</v>
      </c>
      <c r="C92" s="234"/>
      <c r="D92" s="12">
        <v>2197.64</v>
      </c>
      <c r="E92" s="13"/>
      <c r="F92" s="3"/>
      <c r="G92" s="3"/>
      <c r="H92" s="3"/>
      <c r="I92" s="3"/>
      <c r="J92" s="3"/>
      <c r="K92" s="3"/>
      <c r="L92" s="3"/>
      <c r="M92" s="3"/>
    </row>
    <row r="93" spans="1:13">
      <c r="A93" s="10" t="s">
        <v>84</v>
      </c>
      <c r="B93" s="11" t="s">
        <v>8</v>
      </c>
      <c r="C93" s="234"/>
      <c r="D93" s="12"/>
      <c r="E93" s="13"/>
      <c r="F93" s="3"/>
      <c r="G93" s="3"/>
      <c r="H93" s="3"/>
      <c r="I93" s="3"/>
      <c r="J93" s="3"/>
      <c r="K93" s="3"/>
      <c r="L93" s="3"/>
      <c r="M93" s="3"/>
    </row>
    <row r="94" spans="1:13">
      <c r="A94" s="10" t="s">
        <v>85</v>
      </c>
      <c r="B94" s="11" t="s">
        <v>10</v>
      </c>
      <c r="C94" s="234">
        <v>1650</v>
      </c>
      <c r="D94" s="12"/>
      <c r="E94" s="13" t="s">
        <v>34</v>
      </c>
      <c r="F94" s="3"/>
      <c r="G94" s="3"/>
      <c r="H94" s="3"/>
      <c r="I94" s="3"/>
      <c r="J94" s="3"/>
      <c r="K94" s="3"/>
      <c r="L94" s="3"/>
      <c r="M94" s="3"/>
    </row>
    <row r="95" spans="1:13">
      <c r="A95" s="10" t="s">
        <v>86</v>
      </c>
      <c r="B95" s="11" t="s">
        <v>8</v>
      </c>
      <c r="C95" s="234"/>
      <c r="D95" s="12"/>
      <c r="E95" s="13"/>
      <c r="F95" s="3"/>
      <c r="G95" s="3"/>
      <c r="H95" s="3"/>
      <c r="I95" s="3"/>
      <c r="J95" s="3"/>
      <c r="K95" s="3"/>
      <c r="L95" s="3"/>
      <c r="M95" s="3"/>
    </row>
    <row r="96" spans="1:13">
      <c r="A96" s="10" t="s">
        <v>87</v>
      </c>
      <c r="B96" s="11" t="s">
        <v>8</v>
      </c>
      <c r="C96" s="234"/>
      <c r="D96" s="12"/>
      <c r="E96" s="13"/>
      <c r="F96" s="3"/>
      <c r="G96" s="3"/>
      <c r="H96" s="3"/>
      <c r="I96" s="3"/>
      <c r="J96" s="3"/>
      <c r="K96" s="3"/>
      <c r="L96" s="3"/>
      <c r="M96" s="3"/>
    </row>
    <row r="97" spans="1:13">
      <c r="A97" s="16" t="s">
        <v>88</v>
      </c>
      <c r="B97" s="17" t="s">
        <v>10</v>
      </c>
      <c r="C97" s="235">
        <v>10605.8</v>
      </c>
      <c r="D97" s="18"/>
      <c r="E97" s="19" t="s">
        <v>34</v>
      </c>
      <c r="F97" s="3"/>
      <c r="G97" s="3"/>
      <c r="H97" s="3"/>
      <c r="I97" s="3"/>
      <c r="J97" s="3"/>
      <c r="K97" s="3"/>
      <c r="L97" s="3"/>
      <c r="M97" s="3"/>
    </row>
    <row r="98" spans="1:13">
      <c r="A98" s="10" t="s">
        <v>89</v>
      </c>
      <c r="B98" s="11" t="s">
        <v>10</v>
      </c>
      <c r="C98" s="234">
        <v>3300</v>
      </c>
      <c r="D98" s="12"/>
      <c r="E98" s="13"/>
      <c r="F98" s="3"/>
      <c r="G98" s="3"/>
      <c r="H98" s="3"/>
      <c r="I98" s="3"/>
      <c r="J98" s="3"/>
      <c r="K98" s="3"/>
      <c r="L98" s="3"/>
      <c r="M98" s="3"/>
    </row>
    <row r="99" spans="1:13" ht="20.399999999999999">
      <c r="A99" s="10">
        <v>42561</v>
      </c>
      <c r="B99" s="11" t="s">
        <v>10</v>
      </c>
      <c r="C99" s="234">
        <v>5000</v>
      </c>
      <c r="D99" s="12"/>
      <c r="E99" s="13" t="s">
        <v>90</v>
      </c>
      <c r="F99" s="3"/>
      <c r="G99" s="23" t="s">
        <v>91</v>
      </c>
      <c r="H99" s="3"/>
      <c r="I99" s="3"/>
      <c r="J99" s="3"/>
      <c r="K99" s="3"/>
      <c r="L99" s="3"/>
      <c r="M99" s="3"/>
    </row>
    <row r="100" spans="1:13" ht="20.399999999999999">
      <c r="A100" s="10">
        <v>42572</v>
      </c>
      <c r="B100" s="11" t="s">
        <v>10</v>
      </c>
      <c r="C100" s="234">
        <v>101</v>
      </c>
      <c r="D100" s="12"/>
      <c r="E100" s="13" t="s">
        <v>90</v>
      </c>
      <c r="F100" s="24"/>
      <c r="G100" s="25"/>
      <c r="H100" s="3"/>
      <c r="I100" s="3"/>
      <c r="J100" s="3"/>
      <c r="K100" s="3"/>
      <c r="L100" s="3"/>
      <c r="M100" s="3"/>
    </row>
    <row r="101" spans="1:13" ht="20.399999999999999">
      <c r="A101" s="10">
        <v>42577</v>
      </c>
      <c r="B101" s="11" t="s">
        <v>10</v>
      </c>
      <c r="C101" s="234">
        <v>4000</v>
      </c>
      <c r="D101" s="12"/>
      <c r="E101" s="13" t="s">
        <v>92</v>
      </c>
      <c r="F101" s="24"/>
      <c r="G101" s="3"/>
      <c r="H101" s="3"/>
      <c r="I101" s="3"/>
      <c r="J101" s="3"/>
      <c r="K101" s="3"/>
      <c r="L101" s="3"/>
      <c r="M101" s="3"/>
    </row>
    <row r="102" spans="1:13" ht="20.399999999999999">
      <c r="A102" s="10">
        <v>42581</v>
      </c>
      <c r="B102" s="11" t="s">
        <v>10</v>
      </c>
      <c r="C102" s="234">
        <v>2500</v>
      </c>
      <c r="D102" s="12"/>
      <c r="E102" s="13" t="s">
        <v>93</v>
      </c>
      <c r="F102" s="24"/>
      <c r="G102" s="26"/>
      <c r="H102" s="3"/>
      <c r="I102" s="26"/>
      <c r="J102" s="3"/>
      <c r="K102" s="3"/>
      <c r="L102" s="3"/>
      <c r="M102" s="3"/>
    </row>
    <row r="103" spans="1:13" ht="20.399999999999999">
      <c r="A103" s="10">
        <v>42581</v>
      </c>
      <c r="B103" s="11" t="s">
        <v>10</v>
      </c>
      <c r="C103" s="234">
        <v>5000</v>
      </c>
      <c r="D103" s="12"/>
      <c r="E103" s="13" t="s">
        <v>94</v>
      </c>
      <c r="F103" s="3"/>
      <c r="G103" s="3"/>
      <c r="H103" s="3"/>
      <c r="I103" s="3"/>
      <c r="J103" s="3"/>
      <c r="K103" s="3"/>
      <c r="L103" s="3"/>
      <c r="M103" s="3"/>
    </row>
    <row r="104" spans="1:13" ht="20.399999999999999">
      <c r="A104" s="10">
        <v>42585</v>
      </c>
      <c r="B104" s="11" t="s">
        <v>10</v>
      </c>
      <c r="C104" s="234">
        <v>4000</v>
      </c>
      <c r="D104" s="12"/>
      <c r="E104" s="13" t="s">
        <v>95</v>
      </c>
      <c r="F104" s="3"/>
      <c r="G104" s="3"/>
      <c r="H104" s="3"/>
      <c r="I104" s="3"/>
      <c r="J104" s="3"/>
      <c r="K104" s="3"/>
      <c r="L104" s="3"/>
      <c r="M104" s="3"/>
    </row>
    <row r="105" spans="1:13" ht="20.399999999999999">
      <c r="A105" s="10">
        <v>42586</v>
      </c>
      <c r="B105" s="11" t="s">
        <v>10</v>
      </c>
      <c r="C105" s="234">
        <v>202</v>
      </c>
      <c r="D105" s="12"/>
      <c r="E105" s="13" t="s">
        <v>96</v>
      </c>
      <c r="F105" s="3"/>
      <c r="G105" s="3"/>
      <c r="H105" s="3"/>
      <c r="I105" s="3"/>
      <c r="J105" s="3"/>
      <c r="K105" s="3"/>
      <c r="L105" s="3"/>
      <c r="M105" s="3"/>
    </row>
    <row r="106" spans="1:13" ht="20.399999999999999">
      <c r="A106" s="10">
        <v>42590</v>
      </c>
      <c r="B106" s="11" t="s">
        <v>10</v>
      </c>
      <c r="C106" s="234">
        <v>101</v>
      </c>
      <c r="D106" s="12"/>
      <c r="E106" s="13" t="s">
        <v>97</v>
      </c>
      <c r="F106" s="3"/>
      <c r="G106" s="3"/>
      <c r="H106" s="3"/>
      <c r="I106" s="3"/>
      <c r="J106" s="3"/>
      <c r="K106" s="3"/>
      <c r="L106" s="3"/>
      <c r="M106" s="3"/>
    </row>
    <row r="107" spans="1:13" ht="20.399999999999999">
      <c r="A107" s="10">
        <v>42598</v>
      </c>
      <c r="B107" s="11" t="s">
        <v>10</v>
      </c>
      <c r="C107" s="234">
        <v>8000</v>
      </c>
      <c r="D107" s="12"/>
      <c r="E107" s="13" t="s">
        <v>95</v>
      </c>
      <c r="F107" s="3"/>
      <c r="G107" s="3"/>
      <c r="H107" s="3"/>
      <c r="I107" s="3"/>
      <c r="J107" s="3"/>
      <c r="K107" s="3"/>
      <c r="L107" s="3"/>
      <c r="M107" s="3"/>
    </row>
    <row r="108" spans="1:13" ht="20.399999999999999">
      <c r="A108" s="10">
        <v>42603</v>
      </c>
      <c r="B108" s="11" t="s">
        <v>10</v>
      </c>
      <c r="C108" s="234">
        <v>4000</v>
      </c>
      <c r="D108" s="12"/>
      <c r="E108" s="13" t="s">
        <v>98</v>
      </c>
      <c r="F108" s="3"/>
      <c r="G108" s="3"/>
      <c r="H108" s="3"/>
      <c r="I108" s="3"/>
      <c r="J108" s="3"/>
      <c r="K108" s="3"/>
      <c r="L108" s="3"/>
      <c r="M108" s="3"/>
    </row>
    <row r="109" spans="1:13" ht="20.399999999999999">
      <c r="A109" s="10">
        <v>42603</v>
      </c>
      <c r="B109" s="11" t="s">
        <v>8</v>
      </c>
      <c r="C109" s="234"/>
      <c r="D109" s="27"/>
      <c r="E109" s="13" t="s">
        <v>93</v>
      </c>
      <c r="F109" s="3"/>
      <c r="G109" s="3"/>
      <c r="H109" s="3"/>
      <c r="I109" s="3"/>
      <c r="J109" s="3"/>
      <c r="K109" s="3"/>
      <c r="L109" s="3"/>
      <c r="M109" s="3"/>
    </row>
    <row r="110" spans="1:13" ht="20.399999999999999">
      <c r="A110" s="10">
        <v>42607</v>
      </c>
      <c r="B110" s="11" t="s">
        <v>10</v>
      </c>
      <c r="C110" s="234">
        <v>1500</v>
      </c>
      <c r="D110" s="12"/>
      <c r="E110" s="13" t="s">
        <v>95</v>
      </c>
      <c r="F110" s="3"/>
      <c r="G110" s="3"/>
      <c r="H110" s="3"/>
      <c r="I110" s="3"/>
      <c r="J110" s="3"/>
      <c r="K110" s="3"/>
      <c r="L110" s="3"/>
      <c r="M110" s="3"/>
    </row>
    <row r="111" spans="1:13" ht="20.399999999999999">
      <c r="A111" s="10">
        <v>42628</v>
      </c>
      <c r="B111" s="11" t="s">
        <v>10</v>
      </c>
      <c r="C111" s="234">
        <v>101</v>
      </c>
      <c r="D111" s="12"/>
      <c r="E111" s="13" t="s">
        <v>99</v>
      </c>
      <c r="F111" s="3"/>
      <c r="G111" s="3"/>
      <c r="H111" s="3"/>
      <c r="I111" s="3"/>
      <c r="J111" s="3"/>
      <c r="K111" s="3"/>
      <c r="L111" s="3"/>
      <c r="M111" s="3"/>
    </row>
    <row r="112" spans="1:13" ht="20.399999999999999">
      <c r="A112" s="10">
        <v>42633</v>
      </c>
      <c r="B112" s="11" t="s">
        <v>10</v>
      </c>
      <c r="C112" s="234">
        <v>3100</v>
      </c>
      <c r="D112" s="12"/>
      <c r="E112" s="13" t="s">
        <v>92</v>
      </c>
      <c r="F112" s="3"/>
      <c r="G112" s="3"/>
      <c r="H112" s="3"/>
      <c r="I112" s="3"/>
      <c r="J112" s="3"/>
      <c r="K112" s="3"/>
      <c r="L112" s="3"/>
      <c r="M112" s="3"/>
    </row>
    <row r="113" spans="1:13" ht="30.6">
      <c r="A113" s="10">
        <v>42660</v>
      </c>
      <c r="B113" s="11" t="s">
        <v>10</v>
      </c>
      <c r="C113" s="234">
        <v>25000</v>
      </c>
      <c r="D113" s="28"/>
      <c r="E113" s="13" t="s">
        <v>100</v>
      </c>
      <c r="F113" s="3"/>
      <c r="G113" s="3"/>
      <c r="H113" s="3"/>
      <c r="I113" s="3"/>
      <c r="J113" s="3"/>
      <c r="K113" s="3"/>
      <c r="L113" s="3"/>
      <c r="M113" s="3"/>
    </row>
    <row r="114" spans="1:13" ht="20.399999999999999">
      <c r="A114" s="10">
        <v>42665</v>
      </c>
      <c r="B114" s="11" t="s">
        <v>10</v>
      </c>
      <c r="C114" s="234">
        <v>4000</v>
      </c>
      <c r="D114" s="12"/>
      <c r="E114" s="13" t="s">
        <v>101</v>
      </c>
      <c r="F114" s="3"/>
      <c r="G114" s="3"/>
      <c r="H114" s="3"/>
      <c r="I114" s="3"/>
      <c r="J114" s="3"/>
      <c r="K114" s="3"/>
      <c r="L114" s="3"/>
      <c r="M114" s="3"/>
    </row>
    <row r="115" spans="1:13" ht="20.399999999999999">
      <c r="A115" s="10">
        <v>42686</v>
      </c>
      <c r="B115" s="11" t="s">
        <v>10</v>
      </c>
      <c r="C115" s="234">
        <v>4000</v>
      </c>
      <c r="D115" s="12"/>
      <c r="E115" s="13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20.399999999999999">
      <c r="A116" s="10">
        <v>42693</v>
      </c>
      <c r="B116" s="11" t="s">
        <v>10</v>
      </c>
      <c r="C116" s="234">
        <v>202</v>
      </c>
      <c r="D116" s="12"/>
      <c r="E116" s="13" t="s">
        <v>102</v>
      </c>
      <c r="F116" s="3"/>
      <c r="G116" s="3"/>
      <c r="H116" s="3"/>
      <c r="I116" s="3"/>
      <c r="J116" s="3"/>
      <c r="K116" s="3"/>
      <c r="L116" s="3"/>
      <c r="M116" s="3"/>
    </row>
    <row r="117" spans="1:13" ht="20.399999999999999">
      <c r="A117" s="10">
        <v>42710</v>
      </c>
      <c r="B117" s="11" t="s">
        <v>10</v>
      </c>
      <c r="C117" s="234">
        <v>3000</v>
      </c>
      <c r="D117" s="12"/>
      <c r="E117" s="13" t="s">
        <v>103</v>
      </c>
      <c r="F117" s="3"/>
      <c r="G117" s="3"/>
      <c r="H117" s="3"/>
      <c r="I117" s="3"/>
      <c r="J117" s="3"/>
      <c r="K117" s="3"/>
      <c r="L117" s="3"/>
      <c r="M117" s="3"/>
    </row>
    <row r="118" spans="1:13" ht="20.399999999999999">
      <c r="A118" s="10">
        <v>42711</v>
      </c>
      <c r="B118" s="11" t="s">
        <v>12</v>
      </c>
      <c r="C118" s="234"/>
      <c r="D118" s="12">
        <v>9000</v>
      </c>
      <c r="E118" s="13" t="s">
        <v>93</v>
      </c>
      <c r="F118" s="3"/>
      <c r="G118" s="3"/>
      <c r="H118" s="3"/>
      <c r="I118" s="3"/>
      <c r="J118" s="3"/>
      <c r="K118" s="3"/>
      <c r="L118" s="3"/>
      <c r="M118" s="3"/>
    </row>
    <row r="119" spans="1:13" ht="20.399999999999999">
      <c r="A119" s="10">
        <v>42723</v>
      </c>
      <c r="B119" s="11" t="s">
        <v>10</v>
      </c>
      <c r="C119" s="234">
        <v>3000</v>
      </c>
      <c r="D119" s="12"/>
      <c r="E119" s="13" t="s">
        <v>102</v>
      </c>
      <c r="F119" s="3"/>
      <c r="G119" s="3"/>
      <c r="H119" s="3"/>
      <c r="I119" s="3"/>
      <c r="J119" s="3"/>
      <c r="K119" s="3"/>
      <c r="L119" s="3"/>
      <c r="M119" s="3"/>
    </row>
    <row r="120" spans="1:13" ht="20.399999999999999">
      <c r="A120" s="10">
        <v>42723</v>
      </c>
      <c r="B120" s="11" t="s">
        <v>10</v>
      </c>
      <c r="C120" s="234">
        <v>2500</v>
      </c>
      <c r="D120" s="12"/>
      <c r="E120" s="13" t="s">
        <v>102</v>
      </c>
      <c r="F120" s="3"/>
      <c r="G120" s="3"/>
      <c r="H120" s="3"/>
      <c r="I120" s="3"/>
      <c r="J120" s="3"/>
      <c r="K120" s="3"/>
      <c r="L120" s="3"/>
      <c r="M120" s="3"/>
    </row>
    <row r="121" spans="1:13">
      <c r="A121" s="21"/>
      <c r="B121" s="22"/>
      <c r="C121" s="236"/>
      <c r="D121" s="6"/>
      <c r="E121" s="7"/>
      <c r="F121" s="245"/>
      <c r="G121" s="246"/>
      <c r="H121" s="246"/>
      <c r="I121" s="246"/>
      <c r="J121" s="246"/>
      <c r="K121" s="246"/>
      <c r="L121" s="247"/>
      <c r="M121" s="20"/>
    </row>
    <row r="122" spans="1:13">
      <c r="A122" s="29">
        <v>2017</v>
      </c>
      <c r="B122" s="3"/>
      <c r="C122" s="233"/>
      <c r="D122" s="9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0.399999999999999">
      <c r="A123" s="10">
        <v>42766</v>
      </c>
      <c r="B123" s="11" t="s">
        <v>10</v>
      </c>
      <c r="C123" s="234">
        <v>1100</v>
      </c>
      <c r="D123" s="12"/>
      <c r="E123" s="13" t="s">
        <v>93</v>
      </c>
      <c r="F123" s="3"/>
      <c r="G123" s="3"/>
      <c r="H123" s="3"/>
      <c r="I123" s="3"/>
      <c r="J123" s="3"/>
      <c r="K123" s="3"/>
      <c r="L123" s="3"/>
      <c r="M123" s="3"/>
    </row>
    <row r="124" spans="1:13" ht="20.399999999999999">
      <c r="A124" s="10">
        <v>42781</v>
      </c>
      <c r="B124" s="11" t="s">
        <v>10</v>
      </c>
      <c r="C124" s="234">
        <v>12000</v>
      </c>
      <c r="D124" s="28"/>
      <c r="E124" s="13" t="s">
        <v>104</v>
      </c>
      <c r="F124" s="3"/>
      <c r="G124" s="3"/>
      <c r="H124" s="3"/>
      <c r="I124" s="3"/>
      <c r="J124" s="3"/>
      <c r="K124" s="3"/>
      <c r="L124" s="3"/>
      <c r="M124" s="3"/>
    </row>
    <row r="125" spans="1:13" ht="20.399999999999999">
      <c r="A125" s="10">
        <v>42781</v>
      </c>
      <c r="B125" s="11" t="s">
        <v>10</v>
      </c>
      <c r="C125" s="234">
        <v>5000</v>
      </c>
      <c r="D125" s="12"/>
      <c r="E125" s="13" t="s">
        <v>95</v>
      </c>
      <c r="F125" s="3"/>
      <c r="G125" s="3"/>
      <c r="H125" s="3"/>
      <c r="I125" s="3"/>
      <c r="J125" s="3"/>
      <c r="K125" s="3"/>
      <c r="L125" s="3"/>
      <c r="M125" s="3"/>
    </row>
    <row r="126" spans="1:13" ht="20.399999999999999">
      <c r="A126" s="10">
        <v>42813</v>
      </c>
      <c r="B126" s="11" t="s">
        <v>10</v>
      </c>
      <c r="C126" s="234">
        <v>2000</v>
      </c>
      <c r="D126" s="12"/>
      <c r="E126" s="13" t="s">
        <v>96</v>
      </c>
      <c r="F126" s="3"/>
      <c r="G126" s="3"/>
      <c r="H126" s="3"/>
      <c r="I126" s="3"/>
      <c r="J126" s="3"/>
      <c r="K126" s="3"/>
      <c r="L126" s="3"/>
      <c r="M126" s="3"/>
    </row>
    <row r="127" spans="1:13" ht="20.399999999999999">
      <c r="A127" s="10">
        <v>42821</v>
      </c>
      <c r="B127" s="11" t="s">
        <v>10</v>
      </c>
      <c r="C127" s="234">
        <v>6000</v>
      </c>
      <c r="D127" s="12"/>
      <c r="E127" s="13" t="s">
        <v>93</v>
      </c>
      <c r="F127" s="3"/>
      <c r="G127" s="3"/>
      <c r="H127" s="3"/>
      <c r="I127" s="3"/>
      <c r="J127" s="3"/>
      <c r="K127" s="3"/>
      <c r="L127" s="3"/>
      <c r="M127" s="3"/>
    </row>
    <row r="128" spans="1:13" ht="20.399999999999999">
      <c r="A128" s="10">
        <v>42904</v>
      </c>
      <c r="B128" s="11" t="s">
        <v>10</v>
      </c>
      <c r="C128" s="234">
        <v>3500</v>
      </c>
      <c r="D128" s="12"/>
      <c r="E128" s="13" t="s">
        <v>96</v>
      </c>
      <c r="F128" s="3"/>
      <c r="G128" s="3"/>
      <c r="H128" s="3"/>
      <c r="I128" s="3"/>
      <c r="J128" s="3"/>
      <c r="K128" s="3"/>
      <c r="L128" s="3"/>
      <c r="M128" s="3"/>
    </row>
    <row r="129" spans="1:13" ht="20.399999999999999">
      <c r="A129" s="10">
        <v>42905</v>
      </c>
      <c r="B129" s="11" t="s">
        <v>10</v>
      </c>
      <c r="C129" s="234">
        <v>202</v>
      </c>
      <c r="D129" s="12"/>
      <c r="E129" s="13" t="s">
        <v>98</v>
      </c>
      <c r="F129" s="3"/>
      <c r="G129" s="3"/>
      <c r="H129" s="3"/>
      <c r="I129" s="3"/>
      <c r="J129" s="3"/>
      <c r="K129" s="3"/>
      <c r="L129" s="3"/>
      <c r="M129" s="3"/>
    </row>
    <row r="130" spans="1:13" ht="20.399999999999999">
      <c r="A130" s="10">
        <v>42942</v>
      </c>
      <c r="B130" s="11" t="s">
        <v>10</v>
      </c>
      <c r="C130" s="234">
        <v>3000</v>
      </c>
      <c r="D130" s="12"/>
      <c r="E130" s="13" t="s">
        <v>96</v>
      </c>
      <c r="F130" s="3"/>
      <c r="G130" s="3"/>
      <c r="H130" s="3"/>
      <c r="I130" s="3"/>
      <c r="J130" s="3"/>
      <c r="K130" s="3"/>
      <c r="L130" s="3"/>
      <c r="M130" s="3"/>
    </row>
    <row r="131" spans="1:13" ht="20.399999999999999">
      <c r="A131" s="10">
        <v>43047</v>
      </c>
      <c r="B131" s="11" t="s">
        <v>10</v>
      </c>
      <c r="C131" s="234">
        <v>202</v>
      </c>
      <c r="D131" s="12"/>
      <c r="E131" s="13" t="s">
        <v>96</v>
      </c>
      <c r="F131" s="3"/>
      <c r="G131" s="3"/>
      <c r="H131" s="3"/>
      <c r="I131" s="3"/>
      <c r="J131" s="3"/>
      <c r="K131" s="3"/>
      <c r="L131" s="3"/>
      <c r="M131" s="3"/>
    </row>
    <row r="132" spans="1:13" ht="20.399999999999999">
      <c r="A132" s="10">
        <v>43046</v>
      </c>
      <c r="B132" s="11" t="s">
        <v>10</v>
      </c>
      <c r="C132" s="234">
        <v>2000</v>
      </c>
      <c r="D132" s="12"/>
      <c r="E132" s="13" t="s">
        <v>96</v>
      </c>
      <c r="F132" s="3"/>
      <c r="G132" s="3"/>
      <c r="H132" s="3"/>
      <c r="I132" s="3"/>
      <c r="J132" s="3"/>
      <c r="K132" s="3"/>
      <c r="L132" s="3"/>
      <c r="M132" s="3"/>
    </row>
    <row r="133" spans="1:13">
      <c r="A133" s="10">
        <v>43062</v>
      </c>
      <c r="B133" s="11" t="s">
        <v>10</v>
      </c>
      <c r="C133" s="234">
        <v>45395.199999999997</v>
      </c>
      <c r="D133" s="12"/>
      <c r="E133" s="13" t="s">
        <v>105</v>
      </c>
      <c r="F133" s="3"/>
      <c r="G133" s="3"/>
      <c r="H133" s="3"/>
      <c r="I133" s="3"/>
      <c r="J133" s="3"/>
      <c r="K133" s="3"/>
      <c r="L133" s="3"/>
      <c r="M133" s="3"/>
    </row>
    <row r="134" spans="1:13">
      <c r="A134" s="10">
        <v>43093</v>
      </c>
      <c r="B134" s="11" t="s">
        <v>10</v>
      </c>
      <c r="C134" s="234">
        <v>5000</v>
      </c>
      <c r="D134" s="12"/>
      <c r="E134" s="13" t="s">
        <v>106</v>
      </c>
      <c r="F134" s="3"/>
      <c r="G134" s="3"/>
      <c r="H134" s="3"/>
      <c r="I134" s="3"/>
      <c r="J134" s="3"/>
      <c r="K134" s="3"/>
      <c r="L134" s="3"/>
      <c r="M134" s="3"/>
    </row>
    <row r="135" spans="1:13">
      <c r="A135" s="21"/>
      <c r="B135" s="22"/>
      <c r="C135" s="236"/>
      <c r="D135" s="6"/>
      <c r="E135" s="7"/>
      <c r="F135" s="245"/>
      <c r="G135" s="246"/>
      <c r="H135" s="246"/>
      <c r="I135" s="246"/>
      <c r="J135" s="246"/>
      <c r="K135" s="246"/>
      <c r="L135" s="247"/>
      <c r="M135" s="20"/>
    </row>
    <row r="136" spans="1:13">
      <c r="A136" s="29">
        <v>2018</v>
      </c>
      <c r="B136" s="3"/>
      <c r="C136" s="233"/>
      <c r="D136" s="9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10"/>
      <c r="B137" s="11"/>
      <c r="C137" s="226"/>
      <c r="D137" s="12"/>
      <c r="E137" s="13"/>
      <c r="F137" s="3"/>
      <c r="G137" s="3"/>
      <c r="H137" s="3"/>
      <c r="I137" s="3"/>
      <c r="J137" s="3"/>
      <c r="K137" s="3"/>
      <c r="L137" s="3"/>
      <c r="M137" s="3"/>
    </row>
    <row r="138" spans="1:13">
      <c r="A138" s="10"/>
      <c r="B138" s="30"/>
      <c r="C138" s="237" t="s">
        <v>107</v>
      </c>
      <c r="D138" s="30"/>
      <c r="E138" s="13"/>
      <c r="F138" s="3"/>
      <c r="G138" s="3"/>
      <c r="H138" s="3"/>
      <c r="I138" s="3"/>
      <c r="J138" s="3"/>
      <c r="K138" s="3"/>
      <c r="L138" s="3"/>
      <c r="M138" s="3"/>
    </row>
    <row r="139" spans="1:13">
      <c r="A139" s="10"/>
      <c r="B139" s="11"/>
      <c r="C139" s="226"/>
      <c r="D139" s="12"/>
      <c r="E139" s="1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23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23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26.4">
      <c r="A142" s="8"/>
      <c r="B142" s="8" t="s">
        <v>108</v>
      </c>
      <c r="C142" s="238" t="s">
        <v>109</v>
      </c>
      <c r="D142" s="8" t="s">
        <v>110</v>
      </c>
      <c r="E142" s="8" t="s">
        <v>111</v>
      </c>
      <c r="F142" s="3"/>
      <c r="G142" s="1" t="s">
        <v>112</v>
      </c>
      <c r="H142" s="2"/>
      <c r="I142" s="2" t="s">
        <v>113</v>
      </c>
      <c r="J142" s="3"/>
      <c r="K142" s="3"/>
      <c r="L142" s="31" t="s">
        <v>114</v>
      </c>
      <c r="M142" s="3"/>
    </row>
    <row r="143" spans="1:13" ht="15" thickBot="1">
      <c r="A143" s="32">
        <v>2014</v>
      </c>
      <c r="B143" s="33">
        <v>5</v>
      </c>
      <c r="C143" s="239">
        <v>10</v>
      </c>
      <c r="D143" s="33">
        <v>22</v>
      </c>
      <c r="E143" s="34">
        <f>B143+C143+D143</f>
        <v>37</v>
      </c>
      <c r="F143" s="3"/>
      <c r="G143" s="35">
        <v>41639</v>
      </c>
      <c r="H143" s="35">
        <v>41820</v>
      </c>
      <c r="I143" s="36">
        <v>382500</v>
      </c>
      <c r="J143" s="3"/>
      <c r="K143" s="3"/>
      <c r="L143" s="37"/>
      <c r="M143" s="3"/>
    </row>
    <row r="144" spans="1:13" ht="15" thickBot="1">
      <c r="A144" s="34"/>
      <c r="B144" s="38">
        <v>249490.29</v>
      </c>
      <c r="C144" s="227">
        <v>69334.92</v>
      </c>
      <c r="D144" s="33"/>
      <c r="E144" s="39">
        <f>C144+B144</f>
        <v>318825.21000000002</v>
      </c>
      <c r="F144" s="3"/>
      <c r="G144" s="35">
        <v>41820</v>
      </c>
      <c r="H144" s="35">
        <v>42004</v>
      </c>
      <c r="I144" s="40">
        <v>382500</v>
      </c>
      <c r="J144" s="41">
        <f>I144+I143</f>
        <v>765000</v>
      </c>
      <c r="K144" s="3"/>
      <c r="L144" s="42">
        <f>J144/1.2225</f>
        <v>625766.87116564426</v>
      </c>
      <c r="M144" s="3"/>
    </row>
    <row r="145" spans="1:13">
      <c r="A145" s="37"/>
      <c r="B145" s="37"/>
      <c r="C145" s="240"/>
      <c r="D145" s="37"/>
      <c r="E145" s="3"/>
      <c r="F145" s="3"/>
      <c r="G145" s="3"/>
      <c r="H145" s="3"/>
      <c r="I145" s="3"/>
      <c r="J145" s="3"/>
      <c r="K145" s="3"/>
      <c r="L145" s="37"/>
      <c r="M145" s="3"/>
    </row>
    <row r="146" spans="1:13" ht="15" thickBot="1">
      <c r="A146" s="43">
        <v>2015</v>
      </c>
      <c r="B146" s="44">
        <v>6</v>
      </c>
      <c r="C146" s="241">
        <v>9</v>
      </c>
      <c r="D146" s="44">
        <v>19</v>
      </c>
      <c r="E146" s="44">
        <f>B146+C146+D146</f>
        <v>34</v>
      </c>
      <c r="F146" s="3"/>
      <c r="G146" s="45">
        <v>42004</v>
      </c>
      <c r="H146" s="45">
        <v>42185</v>
      </c>
      <c r="I146" s="46">
        <v>360000</v>
      </c>
      <c r="J146" s="3"/>
      <c r="K146" s="3"/>
      <c r="L146" s="37"/>
      <c r="M146" s="3"/>
    </row>
    <row r="147" spans="1:13" ht="15" thickBot="1">
      <c r="A147" s="44"/>
      <c r="B147" s="47">
        <v>44003.72</v>
      </c>
      <c r="C147" s="228">
        <v>34370.339999999997</v>
      </c>
      <c r="D147" s="44"/>
      <c r="E147" s="48">
        <f>B147+C147</f>
        <v>78374.06</v>
      </c>
      <c r="F147" s="3"/>
      <c r="G147" s="45">
        <v>42185</v>
      </c>
      <c r="H147" s="45" t="s">
        <v>115</v>
      </c>
      <c r="I147" s="49">
        <v>360000</v>
      </c>
      <c r="J147" s="50">
        <f>I146+I147</f>
        <v>720000</v>
      </c>
      <c r="K147" s="3"/>
      <c r="L147" s="51">
        <f>J147/1.2225</f>
        <v>588957.05521472392</v>
      </c>
      <c r="M147" s="3"/>
    </row>
    <row r="148" spans="1:13">
      <c r="A148" s="37"/>
      <c r="B148" s="37"/>
      <c r="C148" s="240"/>
      <c r="D148" s="37"/>
      <c r="E148" s="3"/>
      <c r="F148" s="3"/>
      <c r="G148" s="3"/>
      <c r="H148" s="3"/>
      <c r="I148" s="3"/>
      <c r="J148" s="3"/>
      <c r="K148" s="3"/>
      <c r="L148" s="37"/>
      <c r="M148" s="3"/>
    </row>
    <row r="149" spans="1:13" ht="15" thickBot="1">
      <c r="A149" s="52">
        <v>2016</v>
      </c>
      <c r="B149" s="53">
        <v>31</v>
      </c>
      <c r="C149" s="242">
        <v>4</v>
      </c>
      <c r="D149" s="53">
        <v>5</v>
      </c>
      <c r="E149" s="53">
        <f>B149+C149+D149</f>
        <v>40</v>
      </c>
      <c r="F149" s="3"/>
      <c r="G149" s="54">
        <v>42369</v>
      </c>
      <c r="H149" s="54">
        <v>42490</v>
      </c>
      <c r="I149" s="55">
        <v>240000</v>
      </c>
      <c r="J149" s="3"/>
      <c r="K149" s="3"/>
      <c r="L149" s="37"/>
      <c r="M149" s="3"/>
    </row>
    <row r="150" spans="1:13" ht="15" thickBot="1">
      <c r="A150" s="53"/>
      <c r="B150" s="56">
        <v>206002.86</v>
      </c>
      <c r="C150" s="229">
        <v>15323.38</v>
      </c>
      <c r="D150" s="53"/>
      <c r="E150" s="57">
        <f>B150+C150</f>
        <v>221326.24</v>
      </c>
      <c r="F150" s="3"/>
      <c r="G150" s="54">
        <v>42551</v>
      </c>
      <c r="H150" s="54">
        <v>42794</v>
      </c>
      <c r="I150" s="55">
        <v>144998.22</v>
      </c>
      <c r="J150" s="58">
        <f>I149+I150</f>
        <v>384998.22</v>
      </c>
      <c r="K150" s="3"/>
      <c r="L150" s="51">
        <f>J150/1.2225</f>
        <v>314926.96932515339</v>
      </c>
      <c r="M150" s="3"/>
    </row>
    <row r="151" spans="1:13">
      <c r="A151" s="37"/>
      <c r="B151" s="37"/>
      <c r="C151" s="240"/>
      <c r="D151" s="37"/>
      <c r="E151" s="3"/>
      <c r="F151" s="3"/>
      <c r="G151" s="3"/>
      <c r="H151" s="3"/>
      <c r="I151" s="3"/>
      <c r="J151" s="3"/>
      <c r="K151" s="3"/>
      <c r="L151" s="37"/>
      <c r="M151" s="3"/>
    </row>
    <row r="152" spans="1:13">
      <c r="A152" s="59">
        <v>2017</v>
      </c>
      <c r="B152" s="60">
        <v>12</v>
      </c>
      <c r="C152" s="243">
        <v>0</v>
      </c>
      <c r="D152" s="60">
        <v>0</v>
      </c>
      <c r="E152" s="60">
        <f>B152</f>
        <v>12</v>
      </c>
      <c r="F152" s="3"/>
      <c r="G152" s="61">
        <v>42794</v>
      </c>
      <c r="H152" s="61">
        <v>42916</v>
      </c>
      <c r="I152" s="62">
        <v>144998.22</v>
      </c>
      <c r="J152" s="3"/>
      <c r="K152" s="3"/>
      <c r="L152" s="37"/>
      <c r="M152" s="3"/>
    </row>
    <row r="153" spans="1:13" ht="15" thickBot="1">
      <c r="A153" s="60"/>
      <c r="B153" s="63">
        <v>85399.2</v>
      </c>
      <c r="C153" s="230"/>
      <c r="D153" s="60"/>
      <c r="E153" s="64">
        <f>B153</f>
        <v>85399.2</v>
      </c>
      <c r="F153" s="3"/>
      <c r="G153" s="61">
        <v>42916</v>
      </c>
      <c r="H153" s="61">
        <v>43038</v>
      </c>
      <c r="I153" s="62">
        <v>144998.22</v>
      </c>
      <c r="J153" s="3"/>
      <c r="K153" s="3"/>
      <c r="L153" s="37"/>
      <c r="M153" s="3"/>
    </row>
    <row r="154" spans="1:13" ht="15" thickBot="1">
      <c r="A154" s="3"/>
      <c r="B154" s="3"/>
      <c r="C154" s="233"/>
      <c r="D154" s="3"/>
      <c r="E154" s="3"/>
      <c r="F154" s="3"/>
      <c r="G154" s="61">
        <v>43038</v>
      </c>
      <c r="H154" s="61">
        <v>43159</v>
      </c>
      <c r="I154" s="65">
        <v>144998.22</v>
      </c>
      <c r="J154" s="66">
        <f>I152+I153+I154</f>
        <v>434994.66000000003</v>
      </c>
      <c r="K154" s="3"/>
      <c r="L154" s="51">
        <f>J154/1.2225</f>
        <v>355823.85276073625</v>
      </c>
      <c r="M154" s="3"/>
    </row>
    <row r="155" spans="1:13" ht="15" thickBot="1">
      <c r="A155" s="30">
        <v>2018</v>
      </c>
      <c r="B155" s="30"/>
      <c r="C155" s="237"/>
      <c r="D155" s="30"/>
      <c r="E155" s="30"/>
      <c r="F155" s="3"/>
      <c r="G155" s="3"/>
      <c r="H155" s="3"/>
      <c r="I155" s="3"/>
      <c r="J155" s="3"/>
      <c r="K155" s="3"/>
      <c r="L155" s="37"/>
      <c r="M155" s="3"/>
    </row>
    <row r="156" spans="1:13" ht="15" thickBot="1">
      <c r="A156" s="30"/>
      <c r="B156" s="30"/>
      <c r="C156" s="237"/>
      <c r="D156" s="30" t="s">
        <v>107</v>
      </c>
      <c r="E156" s="30"/>
      <c r="F156" s="3"/>
      <c r="G156" s="67">
        <v>2018</v>
      </c>
      <c r="H156" s="68">
        <v>43159</v>
      </c>
      <c r="I156" s="69">
        <v>43373</v>
      </c>
      <c r="J156" s="70">
        <v>253746.88</v>
      </c>
      <c r="K156" s="3"/>
      <c r="L156" s="51">
        <f>J156/1.2225</f>
        <v>207563.91002044993</v>
      </c>
      <c r="M156" s="3"/>
    </row>
    <row r="157" spans="1:13">
      <c r="A157" s="3"/>
      <c r="B157" s="3"/>
      <c r="C157" s="233"/>
      <c r="D157" s="3"/>
      <c r="E157" s="3"/>
      <c r="F157" s="3"/>
      <c r="G157" s="3"/>
      <c r="H157" s="3"/>
      <c r="I157" s="3"/>
      <c r="J157" s="14">
        <f>SUM(J144:J156)</f>
        <v>2558739.7599999998</v>
      </c>
      <c r="K157" s="3"/>
      <c r="L157" s="3"/>
      <c r="M157" s="3"/>
    </row>
    <row r="158" spans="1:13">
      <c r="A158" s="3"/>
      <c r="B158" s="3"/>
      <c r="C158" s="233"/>
      <c r="D158" s="3"/>
      <c r="E158" s="14">
        <f>SUM(E144,E147,E150,E153)</f>
        <v>703924.71</v>
      </c>
      <c r="F158" s="3"/>
      <c r="G158" s="3"/>
      <c r="H158" s="3"/>
      <c r="I158" s="3"/>
      <c r="J158" s="3"/>
      <c r="K158" s="3"/>
      <c r="L158" s="71">
        <f>L156+L154+L150+L147+L144</f>
        <v>2093038.6584867076</v>
      </c>
      <c r="M158" s="3"/>
    </row>
  </sheetData>
  <printOptions horizontalCentered="1"/>
  <pageMargins left="0.19685039370078741" right="0.19685039370078741" top="0.31496062992125984" bottom="0.39370078740157483" header="0.31496062992125984" footer="0.15748031496062992"/>
  <pageSetup paperSize="8" orientation="landscape" r:id="rId1"/>
  <headerFooter>
    <oddFooter>&amp;L&amp;"-,Grassetto"&amp;A</oddFooter>
  </headerFooter>
  <rowBreaks count="1" manualBreakCount="1"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topLeftCell="E1" workbookViewId="0">
      <pane ySplit="1" topLeftCell="A2" activePane="bottomLeft" state="frozen"/>
      <selection activeCell="H12" sqref="H12"/>
      <selection pane="bottomLeft" activeCell="F1" sqref="F1:CA1048576"/>
    </sheetView>
  </sheetViews>
  <sheetFormatPr defaultRowHeight="14.4"/>
  <cols>
    <col min="1" max="1" width="17.77734375" customWidth="1"/>
    <col min="2" max="4" width="18.88671875" customWidth="1"/>
    <col min="5" max="5" width="53.21875" customWidth="1"/>
  </cols>
  <sheetData>
    <row r="1" spans="1:5" ht="20.399999999999999">
      <c r="A1" s="120" t="s">
        <v>116</v>
      </c>
      <c r="B1" s="112" t="s">
        <v>597</v>
      </c>
      <c r="C1" s="112" t="s">
        <v>598</v>
      </c>
      <c r="D1" s="112" t="s">
        <v>619</v>
      </c>
      <c r="E1" s="112" t="s">
        <v>123</v>
      </c>
    </row>
    <row r="2" spans="1:5">
      <c r="A2" s="120"/>
      <c r="B2" s="113" t="s">
        <v>600</v>
      </c>
      <c r="C2" s="113" t="s">
        <v>128</v>
      </c>
      <c r="D2" s="114">
        <v>41652</v>
      </c>
      <c r="E2" s="116" t="s">
        <v>599</v>
      </c>
    </row>
    <row r="3" spans="1:5">
      <c r="A3" s="120"/>
      <c r="B3" s="113" t="s">
        <v>600</v>
      </c>
      <c r="C3" s="113" t="s">
        <v>128</v>
      </c>
      <c r="D3" s="114">
        <v>41640</v>
      </c>
      <c r="E3" s="115" t="s">
        <v>599</v>
      </c>
    </row>
    <row r="4" spans="1:5">
      <c r="A4" s="120"/>
      <c r="B4" s="113" t="s">
        <v>600</v>
      </c>
      <c r="C4" s="113" t="s">
        <v>128</v>
      </c>
      <c r="D4" s="114">
        <v>41645</v>
      </c>
      <c r="E4" s="116" t="s">
        <v>601</v>
      </c>
    </row>
    <row r="5" spans="1:5">
      <c r="A5" s="120"/>
      <c r="B5" s="113" t="s">
        <v>600</v>
      </c>
      <c r="C5" s="113" t="s">
        <v>128</v>
      </c>
      <c r="D5" s="114">
        <v>41659</v>
      </c>
      <c r="E5" s="116" t="s">
        <v>602</v>
      </c>
    </row>
    <row r="6" spans="1:5">
      <c r="A6" s="120"/>
      <c r="B6" s="113" t="s">
        <v>600</v>
      </c>
      <c r="C6" s="113" t="s">
        <v>128</v>
      </c>
      <c r="D6" s="114">
        <v>41646</v>
      </c>
      <c r="E6" s="116" t="s">
        <v>603</v>
      </c>
    </row>
    <row r="7" spans="1:5">
      <c r="A7" s="120"/>
      <c r="B7" s="113" t="s">
        <v>526</v>
      </c>
      <c r="C7" s="113" t="s">
        <v>128</v>
      </c>
      <c r="D7" s="114">
        <v>41662</v>
      </c>
      <c r="E7" s="224" t="s">
        <v>686</v>
      </c>
    </row>
    <row r="8" spans="1:5">
      <c r="A8" s="120"/>
      <c r="B8" s="113" t="s">
        <v>600</v>
      </c>
      <c r="C8" s="113" t="s">
        <v>128</v>
      </c>
      <c r="D8" s="114">
        <v>41649</v>
      </c>
      <c r="E8" s="223" t="s">
        <v>681</v>
      </c>
    </row>
    <row r="9" spans="1:5">
      <c r="A9" s="120"/>
      <c r="B9" s="113" t="s">
        <v>600</v>
      </c>
      <c r="C9" s="113" t="s">
        <v>128</v>
      </c>
      <c r="D9" s="114">
        <v>41673</v>
      </c>
      <c r="E9" s="116" t="s">
        <v>599</v>
      </c>
    </row>
    <row r="10" spans="1:5">
      <c r="A10" s="120"/>
      <c r="B10" s="113" t="s">
        <v>600</v>
      </c>
      <c r="C10" s="113" t="s">
        <v>128</v>
      </c>
      <c r="D10" s="114">
        <v>41671</v>
      </c>
      <c r="E10" s="116" t="s">
        <v>601</v>
      </c>
    </row>
    <row r="11" spans="1:5">
      <c r="A11" s="120" t="s">
        <v>116</v>
      </c>
      <c r="B11" s="113" t="s">
        <v>428</v>
      </c>
      <c r="C11" s="113" t="s">
        <v>128</v>
      </c>
      <c r="D11" s="114">
        <v>41640</v>
      </c>
      <c r="E11" s="111" t="s">
        <v>620</v>
      </c>
    </row>
    <row r="12" spans="1:5">
      <c r="A12" s="120"/>
      <c r="B12" s="113" t="s">
        <v>600</v>
      </c>
      <c r="C12" s="113" t="s">
        <v>128</v>
      </c>
      <c r="D12" s="114">
        <v>41658</v>
      </c>
      <c r="E12" s="116" t="s">
        <v>604</v>
      </c>
    </row>
    <row r="13" spans="1:5">
      <c r="A13" s="120"/>
      <c r="B13" s="113" t="s">
        <v>600</v>
      </c>
      <c r="C13" s="113" t="s">
        <v>128</v>
      </c>
      <c r="D13" s="114">
        <v>41681</v>
      </c>
      <c r="E13" s="116" t="s">
        <v>601</v>
      </c>
    </row>
    <row r="14" spans="1:5">
      <c r="A14" s="120"/>
      <c r="B14" s="113" t="s">
        <v>600</v>
      </c>
      <c r="C14" s="113" t="s">
        <v>128</v>
      </c>
      <c r="D14" s="114">
        <v>41680</v>
      </c>
      <c r="E14" s="116" t="s">
        <v>602</v>
      </c>
    </row>
    <row r="15" spans="1:5">
      <c r="A15" s="120"/>
      <c r="B15" s="113" t="s">
        <v>600</v>
      </c>
      <c r="C15" s="113" t="s">
        <v>128</v>
      </c>
      <c r="D15" s="114">
        <v>41680</v>
      </c>
      <c r="E15" s="116" t="s">
        <v>603</v>
      </c>
    </row>
    <row r="16" spans="1:5">
      <c r="A16" s="120"/>
      <c r="B16" s="113" t="s">
        <v>600</v>
      </c>
      <c r="C16" s="113" t="s">
        <v>128</v>
      </c>
      <c r="D16" s="114">
        <v>41654</v>
      </c>
      <c r="E16" s="116" t="s">
        <v>599</v>
      </c>
    </row>
    <row r="17" spans="1:5">
      <c r="A17" s="120"/>
      <c r="B17" s="113" t="s">
        <v>600</v>
      </c>
      <c r="C17" s="113" t="s">
        <v>128</v>
      </c>
      <c r="D17" s="114">
        <v>41658</v>
      </c>
      <c r="E17" s="116" t="s">
        <v>602</v>
      </c>
    </row>
    <row r="18" spans="1:5">
      <c r="A18" s="120"/>
      <c r="B18" s="113" t="s">
        <v>600</v>
      </c>
      <c r="C18" s="113" t="s">
        <v>128</v>
      </c>
      <c r="D18" s="114">
        <v>41671</v>
      </c>
      <c r="E18" s="116" t="s">
        <v>601</v>
      </c>
    </row>
    <row r="19" spans="1:5">
      <c r="A19" s="120"/>
      <c r="B19" s="113" t="s">
        <v>600</v>
      </c>
      <c r="C19" s="113" t="s">
        <v>128</v>
      </c>
      <c r="D19" s="114">
        <v>41680</v>
      </c>
      <c r="E19" s="116" t="s">
        <v>602</v>
      </c>
    </row>
    <row r="20" spans="1:5">
      <c r="A20" s="120"/>
      <c r="B20" s="113" t="s">
        <v>600</v>
      </c>
      <c r="C20" s="113" t="s">
        <v>128</v>
      </c>
      <c r="D20" s="114">
        <v>41675</v>
      </c>
      <c r="E20" s="116" t="s">
        <v>602</v>
      </c>
    </row>
    <row r="21" spans="1:5">
      <c r="A21" s="120"/>
      <c r="B21" s="113" t="s">
        <v>600</v>
      </c>
      <c r="C21" s="113" t="s">
        <v>128</v>
      </c>
      <c r="D21" s="114">
        <v>41676</v>
      </c>
      <c r="E21" s="110" t="s">
        <v>621</v>
      </c>
    </row>
    <row r="22" spans="1:5">
      <c r="A22" s="120"/>
      <c r="B22" s="113" t="s">
        <v>600</v>
      </c>
      <c r="C22" s="113" t="s">
        <v>128</v>
      </c>
      <c r="D22" s="114">
        <v>41688</v>
      </c>
      <c r="E22" s="116" t="s">
        <v>601</v>
      </c>
    </row>
    <row r="23" spans="1:5">
      <c r="A23" s="120"/>
      <c r="B23" s="113" t="s">
        <v>428</v>
      </c>
      <c r="C23" s="113" t="s">
        <v>128</v>
      </c>
      <c r="D23" s="114">
        <v>41676</v>
      </c>
      <c r="E23" s="116" t="s">
        <v>603</v>
      </c>
    </row>
    <row r="24" spans="1:5">
      <c r="A24" s="120"/>
      <c r="B24" s="113" t="s">
        <v>600</v>
      </c>
      <c r="C24" s="113" t="s">
        <v>128</v>
      </c>
      <c r="D24" s="114">
        <v>41661</v>
      </c>
      <c r="E24" s="116" t="s">
        <v>599</v>
      </c>
    </row>
    <row r="25" spans="1:5">
      <c r="A25" s="120"/>
      <c r="B25" s="113" t="s">
        <v>600</v>
      </c>
      <c r="C25" s="113" t="s">
        <v>128</v>
      </c>
      <c r="D25" s="114">
        <v>41712</v>
      </c>
      <c r="E25" s="109" t="s">
        <v>605</v>
      </c>
    </row>
    <row r="26" spans="1:5">
      <c r="A26" s="120" t="s">
        <v>116</v>
      </c>
      <c r="B26" s="113" t="s">
        <v>526</v>
      </c>
      <c r="C26" s="113" t="s">
        <v>173</v>
      </c>
      <c r="D26" s="114">
        <v>41708</v>
      </c>
      <c r="E26" s="111" t="s">
        <v>620</v>
      </c>
    </row>
    <row r="27" spans="1:5">
      <c r="A27" s="120"/>
      <c r="B27" s="113" t="s">
        <v>600</v>
      </c>
      <c r="C27" s="113" t="s">
        <v>128</v>
      </c>
      <c r="D27" s="114">
        <v>41681</v>
      </c>
      <c r="E27" s="116" t="s">
        <v>603</v>
      </c>
    </row>
    <row r="28" spans="1:5">
      <c r="A28" s="120"/>
      <c r="B28" s="113" t="s">
        <v>600</v>
      </c>
      <c r="C28" s="113" t="s">
        <v>128</v>
      </c>
      <c r="D28" s="114">
        <v>41679</v>
      </c>
      <c r="E28" s="116" t="s">
        <v>599</v>
      </c>
    </row>
    <row r="29" spans="1:5">
      <c r="A29" s="120"/>
      <c r="B29" s="113" t="s">
        <v>600</v>
      </c>
      <c r="C29" s="113" t="s">
        <v>128</v>
      </c>
      <c r="D29" s="114">
        <v>41670</v>
      </c>
      <c r="E29" s="116" t="s">
        <v>604</v>
      </c>
    </row>
    <row r="30" spans="1:5">
      <c r="A30" s="120"/>
      <c r="B30" s="113" t="s">
        <v>600</v>
      </c>
      <c r="C30" s="113" t="s">
        <v>128</v>
      </c>
      <c r="D30" s="114">
        <v>41733</v>
      </c>
      <c r="E30" s="116" t="s">
        <v>601</v>
      </c>
    </row>
    <row r="31" spans="1:5">
      <c r="A31" s="120" t="s">
        <v>116</v>
      </c>
      <c r="B31" s="113" t="s">
        <v>526</v>
      </c>
      <c r="C31" s="113" t="s">
        <v>173</v>
      </c>
      <c r="D31" s="114">
        <v>41644</v>
      </c>
      <c r="E31" s="111" t="s">
        <v>620</v>
      </c>
    </row>
    <row r="32" spans="1:5">
      <c r="A32" s="120" t="s">
        <v>116</v>
      </c>
      <c r="B32" s="113" t="s">
        <v>526</v>
      </c>
      <c r="C32" s="113" t="s">
        <v>173</v>
      </c>
      <c r="D32" s="114">
        <v>41754</v>
      </c>
      <c r="E32" s="111" t="s">
        <v>620</v>
      </c>
    </row>
    <row r="33" spans="1:5">
      <c r="A33" s="120"/>
      <c r="B33" s="113" t="s">
        <v>526</v>
      </c>
      <c r="C33" s="113" t="s">
        <v>173</v>
      </c>
      <c r="D33" s="114">
        <v>41755</v>
      </c>
      <c r="E33" s="110" t="s">
        <v>621</v>
      </c>
    </row>
    <row r="34" spans="1:5">
      <c r="A34" s="120"/>
      <c r="B34" s="113" t="s">
        <v>526</v>
      </c>
      <c r="C34" s="113" t="s">
        <v>128</v>
      </c>
      <c r="D34" s="114">
        <v>41769</v>
      </c>
      <c r="E34" s="224" t="s">
        <v>622</v>
      </c>
    </row>
    <row r="35" spans="1:5">
      <c r="A35" s="120" t="s">
        <v>116</v>
      </c>
      <c r="B35" s="113" t="s">
        <v>172</v>
      </c>
      <c r="C35" s="113" t="s">
        <v>173</v>
      </c>
      <c r="D35" s="114">
        <v>41767</v>
      </c>
      <c r="E35" s="111" t="s">
        <v>620</v>
      </c>
    </row>
    <row r="36" spans="1:5">
      <c r="A36" s="120"/>
      <c r="B36" s="113" t="s">
        <v>600</v>
      </c>
      <c r="C36" s="113" t="s">
        <v>128</v>
      </c>
      <c r="D36" s="114">
        <v>41737</v>
      </c>
      <c r="E36" s="110" t="s">
        <v>621</v>
      </c>
    </row>
    <row r="37" spans="1:5">
      <c r="A37" s="120" t="s">
        <v>116</v>
      </c>
      <c r="B37" s="113" t="s">
        <v>600</v>
      </c>
      <c r="C37" s="113" t="s">
        <v>173</v>
      </c>
      <c r="D37" s="114">
        <v>41671</v>
      </c>
      <c r="E37" s="111" t="s">
        <v>620</v>
      </c>
    </row>
    <row r="38" spans="1:5">
      <c r="A38" s="120"/>
      <c r="B38" s="113" t="s">
        <v>600</v>
      </c>
      <c r="C38" s="113" t="s">
        <v>128</v>
      </c>
      <c r="D38" s="114">
        <v>41786</v>
      </c>
      <c r="E38" s="116" t="s">
        <v>599</v>
      </c>
    </row>
    <row r="39" spans="1:5">
      <c r="A39" s="120"/>
      <c r="B39" s="113" t="s">
        <v>606</v>
      </c>
      <c r="C39" s="113" t="s">
        <v>173</v>
      </c>
      <c r="D39" s="114">
        <v>41738</v>
      </c>
      <c r="E39" s="110" t="s">
        <v>621</v>
      </c>
    </row>
    <row r="40" spans="1:5">
      <c r="A40" s="120"/>
      <c r="B40" s="113" t="s">
        <v>600</v>
      </c>
      <c r="C40" s="113" t="s">
        <v>128</v>
      </c>
      <c r="D40" s="114">
        <v>41644</v>
      </c>
      <c r="E40" s="116" t="s">
        <v>599</v>
      </c>
    </row>
    <row r="41" spans="1:5">
      <c r="A41" s="120"/>
      <c r="B41" s="113" t="s">
        <v>600</v>
      </c>
      <c r="C41" s="113" t="s">
        <v>128</v>
      </c>
      <c r="D41" s="114">
        <v>41794</v>
      </c>
      <c r="E41" s="224" t="s">
        <v>623</v>
      </c>
    </row>
    <row r="42" spans="1:5">
      <c r="A42" s="120"/>
      <c r="B42" s="113" t="s">
        <v>607</v>
      </c>
      <c r="C42" s="113" t="s">
        <v>128</v>
      </c>
      <c r="D42" s="114">
        <v>41640</v>
      </c>
      <c r="E42" s="116" t="s">
        <v>599</v>
      </c>
    </row>
    <row r="43" spans="1:5">
      <c r="A43" s="120"/>
      <c r="B43" s="113" t="s">
        <v>172</v>
      </c>
      <c r="C43" s="113" t="s">
        <v>173</v>
      </c>
      <c r="D43" s="114">
        <v>41793</v>
      </c>
      <c r="E43" s="116" t="s">
        <v>599</v>
      </c>
    </row>
    <row r="44" spans="1:5">
      <c r="A44" s="120"/>
      <c r="B44" s="113" t="s">
        <v>172</v>
      </c>
      <c r="C44" s="113" t="s">
        <v>128</v>
      </c>
      <c r="D44" s="114">
        <v>41805</v>
      </c>
      <c r="E44" s="116" t="s">
        <v>599</v>
      </c>
    </row>
    <row r="45" spans="1:5">
      <c r="A45" s="120"/>
      <c r="B45" s="113" t="s">
        <v>600</v>
      </c>
      <c r="C45" s="113" t="s">
        <v>128</v>
      </c>
      <c r="D45" s="114">
        <v>41771</v>
      </c>
      <c r="E45" s="224" t="s">
        <v>624</v>
      </c>
    </row>
    <row r="46" spans="1:5">
      <c r="A46" s="120"/>
      <c r="B46" s="113" t="s">
        <v>600</v>
      </c>
      <c r="C46" s="113" t="s">
        <v>128</v>
      </c>
      <c r="D46" s="114">
        <v>41810</v>
      </c>
      <c r="E46" s="116" t="s">
        <v>599</v>
      </c>
    </row>
    <row r="47" spans="1:5">
      <c r="A47" s="120"/>
      <c r="B47" s="113" t="s">
        <v>600</v>
      </c>
      <c r="C47" s="113" t="s">
        <v>128</v>
      </c>
      <c r="D47" s="114">
        <v>41801</v>
      </c>
      <c r="E47" s="224" t="s">
        <v>682</v>
      </c>
    </row>
    <row r="48" spans="1:5">
      <c r="A48" s="120"/>
      <c r="B48" s="113" t="s">
        <v>600</v>
      </c>
      <c r="C48" s="113" t="s">
        <v>173</v>
      </c>
      <c r="D48" s="114">
        <v>41789</v>
      </c>
      <c r="E48" s="116" t="s">
        <v>599</v>
      </c>
    </row>
    <row r="49" spans="1:5">
      <c r="A49" s="120" t="s">
        <v>116</v>
      </c>
      <c r="B49" s="113" t="s">
        <v>607</v>
      </c>
      <c r="C49" s="113" t="s">
        <v>128</v>
      </c>
      <c r="D49" s="114">
        <v>41656</v>
      </c>
      <c r="E49" s="111" t="s">
        <v>620</v>
      </c>
    </row>
    <row r="50" spans="1:5">
      <c r="A50" s="120"/>
      <c r="B50" s="113" t="s">
        <v>600</v>
      </c>
      <c r="C50" s="113" t="s">
        <v>128</v>
      </c>
      <c r="D50" s="114">
        <v>41813</v>
      </c>
      <c r="E50" s="116" t="s">
        <v>601</v>
      </c>
    </row>
    <row r="51" spans="1:5">
      <c r="A51" s="120" t="s">
        <v>116</v>
      </c>
      <c r="B51" s="113" t="s">
        <v>606</v>
      </c>
      <c r="C51" s="113" t="s">
        <v>173</v>
      </c>
      <c r="D51" s="114">
        <v>41777</v>
      </c>
      <c r="E51" s="111" t="s">
        <v>620</v>
      </c>
    </row>
    <row r="52" spans="1:5">
      <c r="A52" s="120"/>
      <c r="B52" s="113" t="s">
        <v>526</v>
      </c>
      <c r="C52" s="113" t="s">
        <v>173</v>
      </c>
      <c r="D52" s="114">
        <v>41811</v>
      </c>
      <c r="E52" s="122" t="s">
        <v>625</v>
      </c>
    </row>
    <row r="53" spans="1:5">
      <c r="A53" s="120" t="s">
        <v>116</v>
      </c>
      <c r="B53" s="113" t="s">
        <v>600</v>
      </c>
      <c r="C53" s="113" t="s">
        <v>173</v>
      </c>
      <c r="D53" s="114">
        <v>41826</v>
      </c>
      <c r="E53" s="116" t="s">
        <v>599</v>
      </c>
    </row>
    <row r="54" spans="1:5">
      <c r="A54" s="120" t="s">
        <v>116</v>
      </c>
      <c r="B54" s="113" t="s">
        <v>526</v>
      </c>
      <c r="C54" s="113" t="s">
        <v>173</v>
      </c>
      <c r="D54" s="114">
        <v>41799</v>
      </c>
      <c r="E54" s="121" t="s">
        <v>653</v>
      </c>
    </row>
    <row r="55" spans="1:5">
      <c r="A55" s="120"/>
      <c r="B55" s="113" t="s">
        <v>600</v>
      </c>
      <c r="C55" s="113" t="s">
        <v>128</v>
      </c>
      <c r="D55" s="114">
        <v>41806</v>
      </c>
      <c r="E55" s="116" t="s">
        <v>608</v>
      </c>
    </row>
    <row r="56" spans="1:5">
      <c r="A56" s="120"/>
      <c r="B56" s="113" t="s">
        <v>600</v>
      </c>
      <c r="C56" s="113" t="s">
        <v>128</v>
      </c>
      <c r="D56" s="114">
        <v>41796</v>
      </c>
      <c r="E56" s="110" t="s">
        <v>621</v>
      </c>
    </row>
    <row r="57" spans="1:5" ht="72" customHeight="1">
      <c r="A57" s="120" t="s">
        <v>116</v>
      </c>
      <c r="B57" s="113" t="s">
        <v>600</v>
      </c>
      <c r="C57" s="113" t="s">
        <v>173</v>
      </c>
      <c r="D57" s="114">
        <v>41815</v>
      </c>
      <c r="E57" s="121" t="s">
        <v>683</v>
      </c>
    </row>
    <row r="58" spans="1:5">
      <c r="A58" s="120"/>
      <c r="B58" s="113" t="s">
        <v>172</v>
      </c>
      <c r="C58" s="113" t="s">
        <v>173</v>
      </c>
      <c r="D58" s="114">
        <v>41693</v>
      </c>
      <c r="E58" s="118" t="s">
        <v>626</v>
      </c>
    </row>
    <row r="59" spans="1:5">
      <c r="A59" s="120" t="s">
        <v>116</v>
      </c>
      <c r="B59" s="113" t="s">
        <v>428</v>
      </c>
      <c r="C59" s="113" t="s">
        <v>128</v>
      </c>
      <c r="D59" s="114">
        <v>41846</v>
      </c>
      <c r="E59" s="111" t="s">
        <v>620</v>
      </c>
    </row>
    <row r="60" spans="1:5">
      <c r="A60" s="120" t="s">
        <v>116</v>
      </c>
      <c r="B60" s="113" t="s">
        <v>600</v>
      </c>
      <c r="C60" s="113" t="s">
        <v>128</v>
      </c>
      <c r="D60" s="114">
        <v>41748</v>
      </c>
      <c r="E60" s="110" t="s">
        <v>621</v>
      </c>
    </row>
    <row r="61" spans="1:5">
      <c r="A61" s="120" t="s">
        <v>116</v>
      </c>
      <c r="B61" s="113" t="s">
        <v>172</v>
      </c>
      <c r="C61" s="113" t="s">
        <v>173</v>
      </c>
      <c r="D61" s="114">
        <v>41821</v>
      </c>
      <c r="E61" s="222" t="s">
        <v>680</v>
      </c>
    </row>
    <row r="62" spans="1:5">
      <c r="A62" s="120"/>
      <c r="B62" s="113" t="s">
        <v>600</v>
      </c>
      <c r="C62" s="113" t="s">
        <v>128</v>
      </c>
      <c r="D62" s="114">
        <v>41827</v>
      </c>
      <c r="E62" s="116" t="s">
        <v>604</v>
      </c>
    </row>
    <row r="63" spans="1:5">
      <c r="A63" s="120"/>
      <c r="B63" s="113" t="s">
        <v>606</v>
      </c>
      <c r="C63" s="113" t="s">
        <v>173</v>
      </c>
      <c r="D63" s="114">
        <v>41838</v>
      </c>
      <c r="E63" s="116" t="s">
        <v>609</v>
      </c>
    </row>
    <row r="64" spans="1:5">
      <c r="A64" s="120" t="s">
        <v>116</v>
      </c>
      <c r="B64" s="113" t="s">
        <v>607</v>
      </c>
      <c r="C64" s="113" t="s">
        <v>128</v>
      </c>
      <c r="D64" s="114">
        <v>41851</v>
      </c>
      <c r="E64" s="111" t="s">
        <v>627</v>
      </c>
    </row>
    <row r="65" spans="1:5">
      <c r="A65" s="120" t="s">
        <v>116</v>
      </c>
      <c r="B65" s="113" t="s">
        <v>606</v>
      </c>
      <c r="C65" s="113" t="s">
        <v>173</v>
      </c>
      <c r="D65" s="114">
        <v>41875</v>
      </c>
      <c r="E65" s="119" t="s">
        <v>620</v>
      </c>
    </row>
    <row r="66" spans="1:5">
      <c r="A66" s="120" t="s">
        <v>116</v>
      </c>
      <c r="B66" s="113" t="s">
        <v>526</v>
      </c>
      <c r="C66" s="113" t="s">
        <v>173</v>
      </c>
      <c r="D66" s="114">
        <v>41798</v>
      </c>
      <c r="E66" s="111" t="s">
        <v>620</v>
      </c>
    </row>
    <row r="67" spans="1:5">
      <c r="A67" s="120"/>
      <c r="B67" s="113" t="s">
        <v>526</v>
      </c>
      <c r="C67" s="113" t="s">
        <v>173</v>
      </c>
      <c r="D67" s="114">
        <v>41847</v>
      </c>
      <c r="E67" s="116" t="s">
        <v>601</v>
      </c>
    </row>
    <row r="68" spans="1:5">
      <c r="A68" s="120"/>
      <c r="B68" s="113" t="s">
        <v>600</v>
      </c>
      <c r="C68" s="113" t="s">
        <v>128</v>
      </c>
      <c r="D68" s="114">
        <v>41827</v>
      </c>
      <c r="E68" s="122" t="s">
        <v>628</v>
      </c>
    </row>
    <row r="69" spans="1:5">
      <c r="A69" s="120"/>
      <c r="B69" s="113" t="s">
        <v>611</v>
      </c>
      <c r="C69" s="113" t="s">
        <v>173</v>
      </c>
      <c r="D69" s="114">
        <v>41781</v>
      </c>
      <c r="E69" s="116" t="s">
        <v>610</v>
      </c>
    </row>
    <row r="70" spans="1:5">
      <c r="A70" s="120" t="s">
        <v>116</v>
      </c>
      <c r="B70" s="113" t="s">
        <v>526</v>
      </c>
      <c r="C70" s="113" t="s">
        <v>173</v>
      </c>
      <c r="D70" s="114">
        <v>41850</v>
      </c>
      <c r="E70" s="111" t="s">
        <v>620</v>
      </c>
    </row>
    <row r="71" spans="1:5" ht="20.399999999999999">
      <c r="A71" s="120"/>
      <c r="B71" s="113" t="s">
        <v>526</v>
      </c>
      <c r="C71" s="113" t="s">
        <v>173</v>
      </c>
      <c r="D71" s="114">
        <v>41889</v>
      </c>
      <c r="E71" s="117" t="s">
        <v>612</v>
      </c>
    </row>
    <row r="72" spans="1:5">
      <c r="A72" s="120"/>
      <c r="B72" s="113" t="s">
        <v>600</v>
      </c>
      <c r="C72" s="113" t="s">
        <v>128</v>
      </c>
      <c r="D72" s="114">
        <v>41898</v>
      </c>
      <c r="E72" s="116" t="s">
        <v>613</v>
      </c>
    </row>
    <row r="73" spans="1:5">
      <c r="A73" s="120" t="s">
        <v>116</v>
      </c>
      <c r="B73" s="113" t="s">
        <v>526</v>
      </c>
      <c r="C73" s="113" t="s">
        <v>173</v>
      </c>
      <c r="D73" s="114">
        <v>41893</v>
      </c>
      <c r="E73" s="111" t="s">
        <v>620</v>
      </c>
    </row>
    <row r="74" spans="1:5">
      <c r="A74" s="120" t="s">
        <v>116</v>
      </c>
      <c r="B74" s="113" t="s">
        <v>172</v>
      </c>
      <c r="C74" s="113" t="s">
        <v>173</v>
      </c>
      <c r="D74" s="114">
        <v>41887</v>
      </c>
      <c r="E74" s="111" t="s">
        <v>620</v>
      </c>
    </row>
    <row r="75" spans="1:5">
      <c r="A75" s="120"/>
      <c r="B75" s="113" t="s">
        <v>600</v>
      </c>
      <c r="C75" s="113" t="s">
        <v>128</v>
      </c>
      <c r="D75" s="114">
        <v>41904</v>
      </c>
      <c r="E75" s="116" t="s">
        <v>614</v>
      </c>
    </row>
    <row r="76" spans="1:5">
      <c r="A76" s="120"/>
      <c r="B76" s="113" t="s">
        <v>526</v>
      </c>
      <c r="C76" s="113" t="s">
        <v>173</v>
      </c>
      <c r="D76" s="114">
        <v>41893</v>
      </c>
      <c r="E76" s="116" t="s">
        <v>615</v>
      </c>
    </row>
    <row r="77" spans="1:5" ht="20.399999999999999">
      <c r="A77" s="120" t="s">
        <v>116</v>
      </c>
      <c r="B77" s="113" t="s">
        <v>526</v>
      </c>
      <c r="C77" s="113" t="s">
        <v>173</v>
      </c>
      <c r="D77" s="114">
        <v>41832</v>
      </c>
      <c r="E77" s="121" t="s">
        <v>653</v>
      </c>
    </row>
    <row r="78" spans="1:5">
      <c r="A78" s="120"/>
      <c r="B78" s="113" t="s">
        <v>600</v>
      </c>
      <c r="C78" s="113" t="s">
        <v>128</v>
      </c>
      <c r="D78" s="114">
        <v>41834</v>
      </c>
      <c r="E78" s="110" t="s">
        <v>441</v>
      </c>
    </row>
    <row r="79" spans="1:5">
      <c r="A79" s="120"/>
      <c r="B79" s="113" t="s">
        <v>428</v>
      </c>
      <c r="C79" s="113" t="s">
        <v>128</v>
      </c>
      <c r="D79" s="114">
        <v>41640</v>
      </c>
      <c r="E79" s="116" t="s">
        <v>601</v>
      </c>
    </row>
    <row r="80" spans="1:5">
      <c r="A80" s="120" t="s">
        <v>116</v>
      </c>
      <c r="B80" s="113" t="s">
        <v>526</v>
      </c>
      <c r="C80" s="113" t="s">
        <v>173</v>
      </c>
      <c r="D80" s="114">
        <v>41847</v>
      </c>
      <c r="E80" s="111" t="s">
        <v>620</v>
      </c>
    </row>
    <row r="81" spans="1:5">
      <c r="A81" s="120"/>
      <c r="B81" s="113" t="s">
        <v>600</v>
      </c>
      <c r="C81" s="113" t="s">
        <v>128</v>
      </c>
      <c r="D81" s="114">
        <v>41908</v>
      </c>
      <c r="E81" s="116" t="s">
        <v>599</v>
      </c>
    </row>
    <row r="82" spans="1:5">
      <c r="A82" s="120"/>
      <c r="B82" s="113" t="s">
        <v>600</v>
      </c>
      <c r="C82" s="113" t="s">
        <v>128</v>
      </c>
      <c r="D82" s="114">
        <v>41920</v>
      </c>
      <c r="E82" s="116" t="s">
        <v>599</v>
      </c>
    </row>
    <row r="83" spans="1:5">
      <c r="A83" s="120"/>
      <c r="B83" s="113" t="s">
        <v>606</v>
      </c>
      <c r="C83" s="113" t="s">
        <v>173</v>
      </c>
      <c r="D83" s="114">
        <v>41793</v>
      </c>
      <c r="E83" s="116" t="s">
        <v>601</v>
      </c>
    </row>
    <row r="84" spans="1:5">
      <c r="A84" s="120" t="s">
        <v>116</v>
      </c>
      <c r="B84" s="113" t="s">
        <v>526</v>
      </c>
      <c r="C84" s="113" t="s">
        <v>173</v>
      </c>
      <c r="D84" s="114">
        <v>41904</v>
      </c>
      <c r="E84" s="111" t="s">
        <v>620</v>
      </c>
    </row>
    <row r="85" spans="1:5">
      <c r="A85" s="120"/>
      <c r="B85" s="113" t="s">
        <v>526</v>
      </c>
      <c r="C85" s="113" t="s">
        <v>173</v>
      </c>
      <c r="D85" s="114">
        <v>41939</v>
      </c>
      <c r="E85" s="110" t="s">
        <v>441</v>
      </c>
    </row>
    <row r="86" spans="1:5">
      <c r="A86" s="120"/>
      <c r="B86" s="113" t="s">
        <v>600</v>
      </c>
      <c r="C86" s="113" t="s">
        <v>128</v>
      </c>
      <c r="D86" s="114">
        <v>41948</v>
      </c>
      <c r="E86" s="110" t="s">
        <v>441</v>
      </c>
    </row>
    <row r="87" spans="1:5">
      <c r="A87" s="120"/>
      <c r="B87" s="113" t="s">
        <v>600</v>
      </c>
      <c r="C87" s="113" t="s">
        <v>128</v>
      </c>
      <c r="D87" s="114">
        <v>41941</v>
      </c>
      <c r="E87" s="110" t="s">
        <v>441</v>
      </c>
    </row>
    <row r="88" spans="1:5">
      <c r="A88" s="120" t="s">
        <v>116</v>
      </c>
      <c r="B88" s="113" t="s">
        <v>606</v>
      </c>
      <c r="C88" s="113" t="s">
        <v>173</v>
      </c>
      <c r="D88" s="114">
        <v>41890</v>
      </c>
      <c r="E88" s="111" t="s">
        <v>620</v>
      </c>
    </row>
    <row r="89" spans="1:5">
      <c r="A89" s="120"/>
      <c r="B89" s="113" t="s">
        <v>607</v>
      </c>
      <c r="C89" s="113" t="s">
        <v>128</v>
      </c>
      <c r="D89" s="114">
        <v>41640</v>
      </c>
      <c r="E89" s="111" t="s">
        <v>620</v>
      </c>
    </row>
    <row r="90" spans="1:5">
      <c r="A90" s="120"/>
      <c r="B90" s="113" t="s">
        <v>600</v>
      </c>
      <c r="C90" s="113" t="s">
        <v>128</v>
      </c>
      <c r="D90" s="114">
        <v>41988</v>
      </c>
      <c r="E90" s="224" t="s">
        <v>684</v>
      </c>
    </row>
    <row r="91" spans="1:5">
      <c r="A91" s="120"/>
      <c r="B91" s="113" t="s">
        <v>607</v>
      </c>
      <c r="C91" s="113" t="s">
        <v>128</v>
      </c>
      <c r="D91" s="114">
        <v>41954</v>
      </c>
      <c r="E91" s="116" t="s">
        <v>601</v>
      </c>
    </row>
    <row r="92" spans="1:5">
      <c r="A92" s="120"/>
      <c r="B92" s="113" t="s">
        <v>600</v>
      </c>
      <c r="C92" s="113" t="s">
        <v>128</v>
      </c>
      <c r="D92" s="114">
        <v>41987</v>
      </c>
      <c r="E92" s="110" t="s">
        <v>441</v>
      </c>
    </row>
    <row r="93" spans="1:5" ht="20.399999999999999">
      <c r="A93" s="120"/>
      <c r="B93" s="113" t="s">
        <v>600</v>
      </c>
      <c r="C93" s="113" t="s">
        <v>128</v>
      </c>
      <c r="D93" s="114">
        <v>41987</v>
      </c>
      <c r="E93" s="117" t="s">
        <v>616</v>
      </c>
    </row>
    <row r="94" spans="1:5">
      <c r="A94" s="120"/>
      <c r="B94" s="113" t="s">
        <v>600</v>
      </c>
      <c r="C94" s="113" t="s">
        <v>128</v>
      </c>
      <c r="D94" s="114">
        <v>41987</v>
      </c>
      <c r="E94" s="110" t="s">
        <v>441</v>
      </c>
    </row>
    <row r="95" spans="1:5">
      <c r="A95" s="120"/>
      <c r="B95" s="113" t="s">
        <v>600</v>
      </c>
      <c r="C95" s="113" t="s">
        <v>128</v>
      </c>
      <c r="D95" s="114">
        <v>41988</v>
      </c>
      <c r="E95" s="122" t="s">
        <v>629</v>
      </c>
    </row>
    <row r="96" spans="1:5">
      <c r="A96" s="120" t="s">
        <v>116</v>
      </c>
      <c r="B96" s="113" t="s">
        <v>526</v>
      </c>
      <c r="C96" s="113" t="s">
        <v>173</v>
      </c>
      <c r="D96" s="114">
        <v>41765</v>
      </c>
      <c r="E96" s="111" t="s">
        <v>620</v>
      </c>
    </row>
    <row r="97" spans="1:5">
      <c r="A97" s="120" t="s">
        <v>116</v>
      </c>
      <c r="B97" s="113" t="s">
        <v>606</v>
      </c>
      <c r="C97" s="113" t="s">
        <v>173</v>
      </c>
      <c r="D97" s="114">
        <v>41999</v>
      </c>
      <c r="E97" s="111" t="s">
        <v>620</v>
      </c>
    </row>
    <row r="98" spans="1:5">
      <c r="A98" s="120" t="s">
        <v>116</v>
      </c>
      <c r="B98" s="113" t="s">
        <v>600</v>
      </c>
      <c r="C98" s="113" t="s">
        <v>173</v>
      </c>
      <c r="D98" s="114">
        <v>41989</v>
      </c>
      <c r="E98" s="111" t="s">
        <v>620</v>
      </c>
    </row>
    <row r="99" spans="1:5">
      <c r="A99" s="120"/>
      <c r="B99" s="113" t="s">
        <v>600</v>
      </c>
      <c r="C99" s="113" t="s">
        <v>128</v>
      </c>
      <c r="D99" s="114">
        <v>41801</v>
      </c>
      <c r="E99" s="116" t="s">
        <v>601</v>
      </c>
    </row>
    <row r="100" spans="1:5">
      <c r="A100" s="120"/>
      <c r="B100" s="113" t="s">
        <v>617</v>
      </c>
      <c r="C100" s="113" t="s">
        <v>128</v>
      </c>
      <c r="D100" s="114">
        <v>41937</v>
      </c>
      <c r="E100" s="122" t="s">
        <v>630</v>
      </c>
    </row>
    <row r="101" spans="1:5">
      <c r="A101" s="120"/>
      <c r="B101" s="113" t="s">
        <v>600</v>
      </c>
      <c r="C101" s="113" t="s">
        <v>128</v>
      </c>
      <c r="D101" s="114">
        <v>41973</v>
      </c>
      <c r="E101" s="122" t="s">
        <v>631</v>
      </c>
    </row>
    <row r="102" spans="1:5">
      <c r="A102" s="120"/>
      <c r="B102" s="113" t="s">
        <v>600</v>
      </c>
      <c r="C102" s="113" t="s">
        <v>128</v>
      </c>
      <c r="D102" s="114">
        <v>41973</v>
      </c>
      <c r="E102" s="122" t="s">
        <v>632</v>
      </c>
    </row>
    <row r="103" spans="1:5">
      <c r="A103" s="120"/>
      <c r="B103" s="113" t="s">
        <v>600</v>
      </c>
      <c r="C103" s="113" t="s">
        <v>128</v>
      </c>
      <c r="D103" s="114">
        <v>41991</v>
      </c>
      <c r="E103" s="224" t="s">
        <v>634</v>
      </c>
    </row>
    <row r="104" spans="1:5">
      <c r="A104" s="120"/>
      <c r="B104" s="113" t="s">
        <v>169</v>
      </c>
      <c r="C104" s="113" t="s">
        <v>173</v>
      </c>
      <c r="D104" s="114">
        <v>41985</v>
      </c>
      <c r="E104" s="110" t="s">
        <v>441</v>
      </c>
    </row>
    <row r="105" spans="1:5">
      <c r="A105" s="120" t="s">
        <v>116</v>
      </c>
      <c r="B105" s="113" t="s">
        <v>172</v>
      </c>
      <c r="C105" s="113"/>
      <c r="D105" s="114">
        <v>41945</v>
      </c>
      <c r="E105" s="111" t="s">
        <v>620</v>
      </c>
    </row>
    <row r="106" spans="1:5">
      <c r="A106" s="120"/>
      <c r="B106" s="113" t="s">
        <v>600</v>
      </c>
      <c r="C106" s="113" t="s">
        <v>128</v>
      </c>
      <c r="D106" s="114">
        <v>41893</v>
      </c>
      <c r="E106" s="110" t="s">
        <v>441</v>
      </c>
    </row>
    <row r="107" spans="1:5">
      <c r="A107" s="120"/>
      <c r="B107" s="113" t="s">
        <v>526</v>
      </c>
      <c r="C107" s="113"/>
      <c r="D107" s="114"/>
      <c r="E107" s="225" t="s">
        <v>685</v>
      </c>
    </row>
    <row r="108" spans="1:5">
      <c r="A108" s="120" t="s">
        <v>116</v>
      </c>
      <c r="B108" s="113" t="s">
        <v>618</v>
      </c>
      <c r="C108" s="113" t="s">
        <v>128</v>
      </c>
      <c r="D108" s="114">
        <v>41974</v>
      </c>
      <c r="E108" s="122" t="s">
        <v>633</v>
      </c>
    </row>
  </sheetData>
  <printOptions horizontalCentered="1"/>
  <pageMargins left="0.19685039370078741" right="0.19685039370078741" top="0.31496062992125984" bottom="0.39370078740157483" header="0.31496062992125984" footer="0.15748031496062992"/>
  <pageSetup paperSize="9" orientation="landscape" r:id="rId1"/>
  <headerFooter>
    <oddFooter>&amp;L&amp;"-,Grassetto"&amp;A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zoomScale="60" zoomScaleNormal="60" workbookViewId="0">
      <pane ySplit="1" topLeftCell="A5" activePane="bottomLeft" state="frozen"/>
      <selection activeCell="H12" sqref="H12"/>
      <selection pane="bottomLeft" activeCell="H12" sqref="H12"/>
    </sheetView>
  </sheetViews>
  <sheetFormatPr defaultRowHeight="14.4"/>
  <cols>
    <col min="1" max="1" width="11.77734375" style="130" customWidth="1"/>
    <col min="2" max="2" width="14.21875" style="130" customWidth="1"/>
    <col min="3" max="3" width="8.44140625" style="130" customWidth="1"/>
    <col min="4" max="4" width="14.21875" style="130" customWidth="1"/>
    <col min="5" max="5" width="18.6640625" style="130" customWidth="1"/>
    <col min="6" max="6" width="26.44140625" style="130" customWidth="1"/>
    <col min="7" max="7" width="8.88671875" style="125"/>
    <col min="8" max="8" width="19.6640625" style="125" customWidth="1"/>
    <col min="9" max="9" width="18.6640625" style="125" customWidth="1"/>
  </cols>
  <sheetData>
    <row r="1" spans="1:19" ht="26.4">
      <c r="A1" s="143" t="s">
        <v>117</v>
      </c>
      <c r="B1" s="143" t="s">
        <v>118</v>
      </c>
      <c r="C1" s="144" t="s">
        <v>119</v>
      </c>
      <c r="D1" s="145" t="s">
        <v>120</v>
      </c>
      <c r="E1" s="146" t="s">
        <v>121</v>
      </c>
      <c r="F1" s="100" t="s">
        <v>123</v>
      </c>
      <c r="G1" s="132" t="s">
        <v>124</v>
      </c>
      <c r="H1" s="132" t="s">
        <v>125</v>
      </c>
      <c r="I1" s="132" t="s">
        <v>126</v>
      </c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26.4">
      <c r="A2" s="147">
        <v>42033</v>
      </c>
      <c r="B2" s="103" t="s">
        <v>127</v>
      </c>
      <c r="C2" s="148" t="s">
        <v>128</v>
      </c>
      <c r="D2" s="149"/>
      <c r="E2" s="150"/>
      <c r="F2" s="101" t="s">
        <v>437</v>
      </c>
      <c r="G2" s="123" t="s">
        <v>272</v>
      </c>
      <c r="H2" s="133" t="s">
        <v>438</v>
      </c>
      <c r="I2" s="134" t="s">
        <v>439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34.200000000000003">
      <c r="A3" s="147">
        <v>42039</v>
      </c>
      <c r="B3" s="103" t="s">
        <v>127</v>
      </c>
      <c r="C3" s="148" t="s">
        <v>128</v>
      </c>
      <c r="D3" s="149">
        <v>150</v>
      </c>
      <c r="E3" s="150">
        <v>891.94</v>
      </c>
      <c r="F3" s="126" t="s">
        <v>634</v>
      </c>
      <c r="G3" s="123"/>
      <c r="H3" s="134" t="s">
        <v>440</v>
      </c>
      <c r="I3" s="134" t="s">
        <v>143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22.8">
      <c r="A4" s="147">
        <v>42041</v>
      </c>
      <c r="B4" s="103" t="s">
        <v>195</v>
      </c>
      <c r="C4" s="148" t="s">
        <v>128</v>
      </c>
      <c r="D4" s="149">
        <v>0</v>
      </c>
      <c r="E4" s="150">
        <v>2196</v>
      </c>
      <c r="F4" s="85" t="s">
        <v>441</v>
      </c>
      <c r="G4" s="123"/>
      <c r="H4" s="134" t="s">
        <v>442</v>
      </c>
      <c r="I4" s="134" t="s">
        <v>443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2.8">
      <c r="A5" s="147">
        <v>42050</v>
      </c>
      <c r="B5" s="103" t="s">
        <v>127</v>
      </c>
      <c r="C5" s="148" t="s">
        <v>128</v>
      </c>
      <c r="D5" s="149"/>
      <c r="E5" s="150"/>
      <c r="F5" s="103" t="s">
        <v>601</v>
      </c>
      <c r="G5" s="123"/>
      <c r="H5" s="134" t="s">
        <v>444</v>
      </c>
      <c r="I5" s="134" t="s">
        <v>194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22.8">
      <c r="A6" s="147">
        <v>42015</v>
      </c>
      <c r="B6" s="103" t="s">
        <v>127</v>
      </c>
      <c r="C6" s="148" t="s">
        <v>128</v>
      </c>
      <c r="D6" s="149"/>
      <c r="E6" s="150"/>
      <c r="F6" s="103" t="s">
        <v>10</v>
      </c>
      <c r="G6" s="123"/>
      <c r="H6" s="134" t="s">
        <v>445</v>
      </c>
      <c r="I6" s="134" t="s">
        <v>446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22.8">
      <c r="A7" s="147">
        <v>42033</v>
      </c>
      <c r="B7" s="103" t="s">
        <v>127</v>
      </c>
      <c r="C7" s="148" t="s">
        <v>128</v>
      </c>
      <c r="D7" s="151">
        <v>170</v>
      </c>
      <c r="E7" s="152">
        <v>955.98</v>
      </c>
      <c r="F7" s="126" t="s">
        <v>635</v>
      </c>
      <c r="G7" s="123"/>
      <c r="H7" s="134" t="s">
        <v>447</v>
      </c>
      <c r="I7" s="134" t="s">
        <v>448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34.200000000000003">
      <c r="A8" s="147">
        <v>42051</v>
      </c>
      <c r="B8" s="103" t="s">
        <v>127</v>
      </c>
      <c r="C8" s="148" t="s">
        <v>128</v>
      </c>
      <c r="D8" s="149">
        <v>250</v>
      </c>
      <c r="E8" s="150">
        <v>1092.01</v>
      </c>
      <c r="F8" s="126" t="s">
        <v>636</v>
      </c>
      <c r="G8" s="123"/>
      <c r="H8" s="134" t="s">
        <v>449</v>
      </c>
      <c r="I8" s="134" t="s">
        <v>450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>
      <c r="A9" s="147">
        <v>42052</v>
      </c>
      <c r="B9" s="103" t="s">
        <v>127</v>
      </c>
      <c r="C9" s="148" t="s">
        <v>128</v>
      </c>
      <c r="D9" s="149">
        <v>502.69</v>
      </c>
      <c r="E9" s="150">
        <v>718.13</v>
      </c>
      <c r="F9" s="126" t="s">
        <v>637</v>
      </c>
      <c r="G9" s="123" t="s">
        <v>451</v>
      </c>
      <c r="H9" s="134" t="s">
        <v>452</v>
      </c>
      <c r="I9" s="134" t="s">
        <v>453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22.8">
      <c r="A10" s="153">
        <v>42038</v>
      </c>
      <c r="B10" s="154" t="s">
        <v>127</v>
      </c>
      <c r="C10" s="155" t="s">
        <v>173</v>
      </c>
      <c r="D10" s="156"/>
      <c r="E10" s="157"/>
      <c r="F10" s="104" t="s">
        <v>620</v>
      </c>
      <c r="G10" s="135" t="s">
        <v>272</v>
      </c>
      <c r="H10" s="136" t="s">
        <v>454</v>
      </c>
      <c r="I10" s="136" t="s">
        <v>410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22.8">
      <c r="A11" s="147">
        <v>42059</v>
      </c>
      <c r="B11" s="103" t="s">
        <v>127</v>
      </c>
      <c r="C11" s="148" t="s">
        <v>128</v>
      </c>
      <c r="D11" s="149"/>
      <c r="E11" s="150">
        <v>354.41</v>
      </c>
      <c r="F11" s="103" t="s">
        <v>10</v>
      </c>
      <c r="G11" s="123" t="s">
        <v>455</v>
      </c>
      <c r="H11" s="134" t="s">
        <v>456</v>
      </c>
      <c r="I11" s="134" t="s">
        <v>457</v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19" ht="34.200000000000003">
      <c r="A12" s="147">
        <v>42048</v>
      </c>
      <c r="B12" s="103" t="s">
        <v>458</v>
      </c>
      <c r="C12" s="158" t="s">
        <v>173</v>
      </c>
      <c r="D12" s="159">
        <v>3000</v>
      </c>
      <c r="E12" s="150"/>
      <c r="F12" s="104" t="s">
        <v>620</v>
      </c>
      <c r="G12" s="123" t="s">
        <v>132</v>
      </c>
      <c r="H12" s="134" t="s">
        <v>459</v>
      </c>
      <c r="I12" s="134" t="s">
        <v>460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45.6">
      <c r="A13" s="153">
        <v>42062</v>
      </c>
      <c r="B13" s="154" t="s">
        <v>314</v>
      </c>
      <c r="C13" s="155" t="s">
        <v>173</v>
      </c>
      <c r="D13" s="149">
        <v>1500</v>
      </c>
      <c r="E13" s="157"/>
      <c r="F13" s="104" t="s">
        <v>638</v>
      </c>
      <c r="G13" s="135"/>
      <c r="H13" s="136" t="s">
        <v>461</v>
      </c>
      <c r="I13" s="136" t="s">
        <v>462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>
      <c r="A14" s="147">
        <v>42031</v>
      </c>
      <c r="B14" s="103" t="s">
        <v>127</v>
      </c>
      <c r="C14" s="148" t="s">
        <v>128</v>
      </c>
      <c r="D14" s="149">
        <v>110</v>
      </c>
      <c r="E14" s="150">
        <v>146.44999999999999</v>
      </c>
      <c r="F14" s="126" t="s">
        <v>639</v>
      </c>
      <c r="G14" s="123" t="s">
        <v>209</v>
      </c>
      <c r="H14" s="134" t="s">
        <v>463</v>
      </c>
      <c r="I14" s="134" t="s">
        <v>464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45.6">
      <c r="A15" s="147">
        <v>42068</v>
      </c>
      <c r="B15" s="103" t="s">
        <v>127</v>
      </c>
      <c r="C15" s="148" t="s">
        <v>128</v>
      </c>
      <c r="D15" s="149">
        <v>0</v>
      </c>
      <c r="E15" s="150"/>
      <c r="F15" s="85" t="s">
        <v>441</v>
      </c>
      <c r="G15" s="123" t="s">
        <v>465</v>
      </c>
      <c r="H15" s="134" t="s">
        <v>466</v>
      </c>
      <c r="I15" s="134" t="s">
        <v>467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ht="22.8">
      <c r="A16" s="153">
        <v>42072</v>
      </c>
      <c r="B16" s="154" t="s">
        <v>127</v>
      </c>
      <c r="C16" s="160" t="s">
        <v>128</v>
      </c>
      <c r="D16" s="149">
        <v>0</v>
      </c>
      <c r="E16" s="157">
        <v>623</v>
      </c>
      <c r="F16" s="85" t="s">
        <v>441</v>
      </c>
      <c r="G16" s="135"/>
      <c r="H16" s="136" t="s">
        <v>468</v>
      </c>
      <c r="I16" s="136" t="s">
        <v>131</v>
      </c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22.8">
      <c r="A17" s="153">
        <v>42079</v>
      </c>
      <c r="B17" s="154" t="s">
        <v>127</v>
      </c>
      <c r="C17" s="160" t="s">
        <v>128</v>
      </c>
      <c r="D17" s="149">
        <v>0</v>
      </c>
      <c r="E17" s="157">
        <f>30+380</f>
        <v>410</v>
      </c>
      <c r="F17" s="85" t="s">
        <v>441</v>
      </c>
      <c r="G17" s="135"/>
      <c r="H17" s="136" t="s">
        <v>469</v>
      </c>
      <c r="I17" s="136" t="s">
        <v>131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 ht="22.8">
      <c r="A18" s="147">
        <v>42072</v>
      </c>
      <c r="B18" s="161" t="s">
        <v>458</v>
      </c>
      <c r="C18" s="158" t="s">
        <v>173</v>
      </c>
      <c r="D18" s="162"/>
      <c r="E18" s="150"/>
      <c r="F18" s="104" t="s">
        <v>620</v>
      </c>
      <c r="G18" s="123"/>
      <c r="H18" s="134" t="s">
        <v>470</v>
      </c>
      <c r="I18" s="134" t="s">
        <v>471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22.8">
      <c r="A19" s="147">
        <v>42074</v>
      </c>
      <c r="B19" s="103" t="s">
        <v>127</v>
      </c>
      <c r="C19" s="148" t="s">
        <v>128</v>
      </c>
      <c r="D19" s="149">
        <v>0</v>
      </c>
      <c r="E19" s="150"/>
      <c r="F19" s="85" t="s">
        <v>441</v>
      </c>
      <c r="G19" s="123"/>
      <c r="H19" s="134" t="s">
        <v>472</v>
      </c>
      <c r="I19" s="134" t="s">
        <v>131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ht="34.200000000000003">
      <c r="A20" s="147">
        <v>42090</v>
      </c>
      <c r="B20" s="103" t="s">
        <v>127</v>
      </c>
      <c r="C20" s="148" t="s">
        <v>128</v>
      </c>
      <c r="D20" s="149"/>
      <c r="E20" s="150"/>
      <c r="F20" s="103"/>
      <c r="G20" s="123"/>
      <c r="H20" s="134" t="s">
        <v>473</v>
      </c>
      <c r="I20" s="134" t="s">
        <v>474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79.2">
      <c r="A21" s="147">
        <v>42077</v>
      </c>
      <c r="B21" s="103" t="s">
        <v>172</v>
      </c>
      <c r="C21" s="158" t="s">
        <v>173</v>
      </c>
      <c r="D21" s="162">
        <v>1595.1</v>
      </c>
      <c r="E21" s="150">
        <v>4906</v>
      </c>
      <c r="F21" s="105" t="s">
        <v>641</v>
      </c>
      <c r="G21" s="123"/>
      <c r="H21" s="134"/>
      <c r="I21" s="134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>
      <c r="A22" s="147">
        <v>42110</v>
      </c>
      <c r="B22" s="103" t="s">
        <v>127</v>
      </c>
      <c r="C22" s="148" t="s">
        <v>128</v>
      </c>
      <c r="D22" s="149"/>
      <c r="E22" s="150">
        <v>50</v>
      </c>
      <c r="F22" s="103"/>
      <c r="G22" s="123"/>
      <c r="H22" s="134"/>
      <c r="I22" s="134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>
      <c r="A23" s="103"/>
      <c r="B23" s="103"/>
      <c r="C23" s="148"/>
      <c r="D23" s="149">
        <v>1300</v>
      </c>
      <c r="E23" s="150" t="s">
        <v>475</v>
      </c>
      <c r="F23" s="126" t="s">
        <v>635</v>
      </c>
      <c r="G23" s="123"/>
      <c r="H23" s="134"/>
      <c r="I23" s="134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45.6">
      <c r="A24" s="147">
        <v>42110</v>
      </c>
      <c r="B24" s="103" t="s">
        <v>476</v>
      </c>
      <c r="C24" s="158" t="s">
        <v>173</v>
      </c>
      <c r="D24" s="162"/>
      <c r="E24" s="150"/>
      <c r="F24" s="104" t="s">
        <v>620</v>
      </c>
      <c r="G24" s="123"/>
      <c r="H24" s="134" t="s">
        <v>477</v>
      </c>
      <c r="I24" s="134" t="s">
        <v>478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39.6">
      <c r="A25" s="147">
        <v>42027</v>
      </c>
      <c r="B25" s="103" t="s">
        <v>127</v>
      </c>
      <c r="C25" s="158" t="s">
        <v>173</v>
      </c>
      <c r="D25" s="162"/>
      <c r="E25" s="150"/>
      <c r="F25" s="104" t="s">
        <v>640</v>
      </c>
      <c r="G25" s="123"/>
      <c r="H25" s="134" t="s">
        <v>479</v>
      </c>
      <c r="I25" s="134" t="s">
        <v>480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22.8">
      <c r="A26" s="103" t="s">
        <v>481</v>
      </c>
      <c r="B26" s="103" t="s">
        <v>159</v>
      </c>
      <c r="C26" s="148" t="s">
        <v>128</v>
      </c>
      <c r="D26" s="149">
        <v>0</v>
      </c>
      <c r="E26" s="150">
        <v>1042.82</v>
      </c>
      <c r="F26" s="85" t="s">
        <v>441</v>
      </c>
      <c r="G26" s="123" t="s">
        <v>183</v>
      </c>
      <c r="H26" s="134" t="s">
        <v>482</v>
      </c>
      <c r="I26" s="134" t="s">
        <v>483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22.8">
      <c r="A27" s="147">
        <v>42134</v>
      </c>
      <c r="B27" s="103" t="s">
        <v>159</v>
      </c>
      <c r="C27" s="158" t="s">
        <v>173</v>
      </c>
      <c r="D27" s="162"/>
      <c r="E27" s="163">
        <v>7473.81</v>
      </c>
      <c r="F27" s="103"/>
      <c r="G27" s="123" t="s">
        <v>484</v>
      </c>
      <c r="H27" s="134" t="s">
        <v>485</v>
      </c>
      <c r="I27" s="134" t="s">
        <v>486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26.4">
      <c r="A28" s="164"/>
      <c r="B28" s="164" t="s">
        <v>487</v>
      </c>
      <c r="C28" s="165"/>
      <c r="D28" s="166"/>
      <c r="E28" s="167"/>
      <c r="F28" s="168" t="s">
        <v>642</v>
      </c>
      <c r="G28" s="124"/>
      <c r="H28" s="137"/>
      <c r="I28" s="137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22.8">
      <c r="A29" s="147">
        <v>42125</v>
      </c>
      <c r="B29" s="103" t="s">
        <v>127</v>
      </c>
      <c r="C29" s="148" t="s">
        <v>128</v>
      </c>
      <c r="D29" s="149">
        <v>0</v>
      </c>
      <c r="E29" s="150">
        <v>3437.64</v>
      </c>
      <c r="F29" s="85" t="s">
        <v>441</v>
      </c>
      <c r="G29" s="123" t="s">
        <v>188</v>
      </c>
      <c r="H29" s="134" t="s">
        <v>488</v>
      </c>
      <c r="I29" s="134" t="s">
        <v>190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26.4">
      <c r="A30" s="147">
        <v>42100</v>
      </c>
      <c r="B30" s="103" t="s">
        <v>172</v>
      </c>
      <c r="C30" s="148" t="s">
        <v>128</v>
      </c>
      <c r="D30" s="149">
        <v>519</v>
      </c>
      <c r="E30" s="150">
        <v>1038</v>
      </c>
      <c r="F30" s="126" t="s">
        <v>643</v>
      </c>
      <c r="G30" s="123" t="s">
        <v>161</v>
      </c>
      <c r="H30" s="134" t="s">
        <v>489</v>
      </c>
      <c r="I30" s="134" t="s">
        <v>131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34.200000000000003">
      <c r="A31" s="147">
        <v>42150</v>
      </c>
      <c r="B31" s="103" t="s">
        <v>159</v>
      </c>
      <c r="C31" s="148" t="s">
        <v>128</v>
      </c>
      <c r="D31" s="149"/>
      <c r="E31" s="150">
        <v>2283.42</v>
      </c>
      <c r="F31" s="85" t="s">
        <v>441</v>
      </c>
      <c r="G31" s="123"/>
      <c r="H31" s="134" t="s">
        <v>490</v>
      </c>
      <c r="I31" s="134" t="s">
        <v>131</v>
      </c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>
      <c r="A32" s="147">
        <v>42169</v>
      </c>
      <c r="B32" s="103" t="s">
        <v>127</v>
      </c>
      <c r="C32" s="148" t="s">
        <v>128</v>
      </c>
      <c r="D32" s="149">
        <v>401.35</v>
      </c>
      <c r="E32" s="150">
        <v>602.70000000000005</v>
      </c>
      <c r="F32" s="106" t="s">
        <v>644</v>
      </c>
      <c r="G32" s="123" t="s">
        <v>239</v>
      </c>
      <c r="H32" s="134" t="s">
        <v>491</v>
      </c>
      <c r="I32" s="134" t="s">
        <v>492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26.4">
      <c r="A33" s="147" t="s">
        <v>493</v>
      </c>
      <c r="B33" s="103" t="s">
        <v>494</v>
      </c>
      <c r="C33" s="148" t="s">
        <v>128</v>
      </c>
      <c r="D33" s="149">
        <v>0</v>
      </c>
      <c r="E33" s="150">
        <v>5000</v>
      </c>
      <c r="F33" s="85" t="s">
        <v>441</v>
      </c>
      <c r="G33" s="123" t="s">
        <v>495</v>
      </c>
      <c r="H33" s="134" t="s">
        <v>496</v>
      </c>
      <c r="I33" s="134" t="s">
        <v>497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22.8">
      <c r="A34" s="147">
        <v>42080</v>
      </c>
      <c r="B34" s="103" t="s">
        <v>498</v>
      </c>
      <c r="C34" s="148" t="s">
        <v>128</v>
      </c>
      <c r="D34" s="149"/>
      <c r="E34" s="150"/>
      <c r="F34" s="106" t="s">
        <v>644</v>
      </c>
      <c r="G34" s="123" t="s">
        <v>161</v>
      </c>
      <c r="H34" s="134" t="s">
        <v>499</v>
      </c>
      <c r="I34" s="134" t="s">
        <v>500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34.200000000000003">
      <c r="A35" s="147">
        <v>42046</v>
      </c>
      <c r="B35" s="103" t="s">
        <v>127</v>
      </c>
      <c r="C35" s="158" t="s">
        <v>173</v>
      </c>
      <c r="D35" s="162"/>
      <c r="E35" s="150"/>
      <c r="F35" s="85" t="s">
        <v>441</v>
      </c>
      <c r="G35" s="123"/>
      <c r="H35" s="134" t="s">
        <v>501</v>
      </c>
      <c r="I35" s="134" t="s">
        <v>502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1:19" ht="22.8">
      <c r="A36" s="147">
        <v>42167</v>
      </c>
      <c r="B36" s="103" t="s">
        <v>127</v>
      </c>
      <c r="C36" s="148" t="s">
        <v>128</v>
      </c>
      <c r="D36" s="149">
        <v>0</v>
      </c>
      <c r="E36" s="150"/>
      <c r="F36" s="85" t="s">
        <v>441</v>
      </c>
      <c r="G36" s="123"/>
      <c r="H36" s="134" t="s">
        <v>503</v>
      </c>
      <c r="I36" s="134" t="s">
        <v>131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39.6">
      <c r="A37" s="147">
        <v>42132</v>
      </c>
      <c r="B37" s="103" t="s">
        <v>172</v>
      </c>
      <c r="C37" s="158" t="s">
        <v>173</v>
      </c>
      <c r="D37" s="162">
        <v>1200</v>
      </c>
      <c r="E37" s="150"/>
      <c r="F37" s="104" t="s">
        <v>640</v>
      </c>
      <c r="G37" s="123"/>
      <c r="H37" s="134" t="s">
        <v>504</v>
      </c>
      <c r="I37" s="134" t="s">
        <v>131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19">
      <c r="A38" s="147">
        <v>42150</v>
      </c>
      <c r="B38" s="103" t="s">
        <v>159</v>
      </c>
      <c r="C38" s="148" t="s">
        <v>128</v>
      </c>
      <c r="D38" s="149">
        <v>0</v>
      </c>
      <c r="E38" s="150">
        <v>356</v>
      </c>
      <c r="F38" s="85" t="s">
        <v>441</v>
      </c>
      <c r="G38" s="123"/>
      <c r="H38" s="134" t="s">
        <v>505</v>
      </c>
      <c r="I38" s="134" t="s">
        <v>131</v>
      </c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>
      <c r="A39" s="147">
        <v>42154</v>
      </c>
      <c r="B39" s="103" t="s">
        <v>127</v>
      </c>
      <c r="C39" s="158" t="s">
        <v>173</v>
      </c>
      <c r="D39" s="162"/>
      <c r="E39" s="150"/>
      <c r="F39" s="104" t="s">
        <v>620</v>
      </c>
      <c r="G39" s="123"/>
      <c r="H39" s="134" t="s">
        <v>506</v>
      </c>
      <c r="I39" s="134" t="s">
        <v>507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39.6">
      <c r="A40" s="147">
        <v>42101</v>
      </c>
      <c r="B40" s="103" t="s">
        <v>127</v>
      </c>
      <c r="C40" s="158" t="s">
        <v>173</v>
      </c>
      <c r="D40" s="162"/>
      <c r="E40" s="150"/>
      <c r="F40" s="104" t="s">
        <v>640</v>
      </c>
      <c r="G40" s="123"/>
      <c r="H40" s="134" t="s">
        <v>508</v>
      </c>
      <c r="I40" s="134" t="s">
        <v>509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1:19" ht="34.200000000000003">
      <c r="A41" s="147">
        <v>42189</v>
      </c>
      <c r="B41" s="103" t="s">
        <v>127</v>
      </c>
      <c r="C41" s="148" t="s">
        <v>128</v>
      </c>
      <c r="D41" s="149">
        <v>152</v>
      </c>
      <c r="E41" s="150">
        <v>190</v>
      </c>
      <c r="F41" s="126" t="s">
        <v>645</v>
      </c>
      <c r="G41" s="123" t="s">
        <v>510</v>
      </c>
      <c r="H41" s="134" t="s">
        <v>511</v>
      </c>
      <c r="I41" s="134" t="s">
        <v>512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1:19" ht="26.4">
      <c r="A42" s="147">
        <v>42166</v>
      </c>
      <c r="B42" s="103" t="s">
        <v>159</v>
      </c>
      <c r="C42" s="169" t="s">
        <v>654</v>
      </c>
      <c r="D42" s="170">
        <v>674.39</v>
      </c>
      <c r="E42" s="150">
        <v>1123.99</v>
      </c>
      <c r="F42" s="126" t="s">
        <v>646</v>
      </c>
      <c r="G42" s="123" t="s">
        <v>231</v>
      </c>
      <c r="H42" s="134" t="s">
        <v>513</v>
      </c>
      <c r="I42" s="134" t="s">
        <v>514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39.6">
      <c r="A43" s="147">
        <v>42187</v>
      </c>
      <c r="B43" s="103" t="s">
        <v>159</v>
      </c>
      <c r="C43" s="158" t="s">
        <v>173</v>
      </c>
      <c r="D43" s="162"/>
      <c r="E43" s="150"/>
      <c r="F43" s="104" t="s">
        <v>640</v>
      </c>
      <c r="G43" s="123"/>
      <c r="H43" s="134" t="s">
        <v>515</v>
      </c>
      <c r="I43" s="134" t="s">
        <v>131</v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>
      <c r="A44" s="147">
        <v>42193</v>
      </c>
      <c r="B44" s="103" t="s">
        <v>127</v>
      </c>
      <c r="C44" s="148" t="s">
        <v>128</v>
      </c>
      <c r="D44" s="149"/>
      <c r="E44" s="150"/>
      <c r="F44" s="103" t="s">
        <v>10</v>
      </c>
      <c r="G44" s="123" t="s">
        <v>163</v>
      </c>
      <c r="H44" s="134" t="s">
        <v>516</v>
      </c>
      <c r="I44" s="134" t="s">
        <v>517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 ht="22.8">
      <c r="A45" s="147">
        <v>42207</v>
      </c>
      <c r="B45" s="103" t="s">
        <v>159</v>
      </c>
      <c r="C45" s="148" t="s">
        <v>128</v>
      </c>
      <c r="D45" s="149">
        <v>600</v>
      </c>
      <c r="E45" s="150">
        <v>1066</v>
      </c>
      <c r="F45" s="126" t="s">
        <v>647</v>
      </c>
      <c r="G45" s="123"/>
      <c r="H45" s="134" t="s">
        <v>518</v>
      </c>
      <c r="I45" s="134" t="s">
        <v>131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>
      <c r="A46" s="147">
        <v>42136</v>
      </c>
      <c r="B46" s="103" t="s">
        <v>314</v>
      </c>
      <c r="C46" s="148"/>
      <c r="D46" s="149">
        <v>0</v>
      </c>
      <c r="E46" s="171"/>
      <c r="F46" s="103" t="s">
        <v>10</v>
      </c>
      <c r="G46" s="123"/>
      <c r="H46" s="134"/>
      <c r="I46" s="134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>
      <c r="A47" s="147">
        <v>42226</v>
      </c>
      <c r="B47" s="103" t="s">
        <v>127</v>
      </c>
      <c r="C47" s="148" t="s">
        <v>128</v>
      </c>
      <c r="D47" s="149">
        <v>60</v>
      </c>
      <c r="E47" s="150">
        <v>120</v>
      </c>
      <c r="F47" s="126" t="s">
        <v>648</v>
      </c>
      <c r="G47" s="123" t="s">
        <v>231</v>
      </c>
      <c r="H47" s="134" t="s">
        <v>519</v>
      </c>
      <c r="I47" s="134" t="s">
        <v>520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>
      <c r="A48" s="147">
        <v>42220</v>
      </c>
      <c r="B48" s="103" t="s">
        <v>127</v>
      </c>
      <c r="C48" s="148" t="s">
        <v>128</v>
      </c>
      <c r="D48" s="149"/>
      <c r="E48" s="150">
        <v>3323.51</v>
      </c>
      <c r="F48" s="107" t="s">
        <v>441</v>
      </c>
      <c r="G48" s="123"/>
      <c r="H48" s="134"/>
      <c r="I48" s="134" t="s">
        <v>190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>
      <c r="A49" s="147">
        <v>42176</v>
      </c>
      <c r="B49" s="103" t="s">
        <v>127</v>
      </c>
      <c r="C49" s="148" t="s">
        <v>128</v>
      </c>
      <c r="D49" s="149">
        <v>0</v>
      </c>
      <c r="E49" s="150">
        <v>2244.8000000000002</v>
      </c>
      <c r="F49" s="85" t="s">
        <v>441</v>
      </c>
      <c r="G49" s="123"/>
      <c r="H49" s="134"/>
      <c r="I49" s="134" t="s">
        <v>521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26.4">
      <c r="A50" s="147">
        <v>42240</v>
      </c>
      <c r="B50" s="103" t="s">
        <v>522</v>
      </c>
      <c r="C50" s="148" t="s">
        <v>128</v>
      </c>
      <c r="D50" s="149">
        <v>0</v>
      </c>
      <c r="E50" s="150"/>
      <c r="F50" s="85" t="s">
        <v>441</v>
      </c>
      <c r="G50" s="123"/>
      <c r="H50" s="134"/>
      <c r="I50" s="134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45.6">
      <c r="A51" s="147">
        <v>42222</v>
      </c>
      <c r="B51" s="103" t="s">
        <v>159</v>
      </c>
      <c r="C51" s="158" t="s">
        <v>173</v>
      </c>
      <c r="D51" s="162"/>
      <c r="E51" s="150"/>
      <c r="F51" s="127" t="s">
        <v>620</v>
      </c>
      <c r="G51" s="123"/>
      <c r="H51" s="134" t="s">
        <v>523</v>
      </c>
      <c r="I51" s="134" t="s">
        <v>524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>
      <c r="A52" s="147">
        <v>42239</v>
      </c>
      <c r="B52" s="103" t="s">
        <v>172</v>
      </c>
      <c r="C52" s="158" t="s">
        <v>173</v>
      </c>
      <c r="D52" s="162"/>
      <c r="E52" s="150"/>
      <c r="F52" s="85" t="s">
        <v>441</v>
      </c>
      <c r="G52" s="123"/>
      <c r="H52" s="134"/>
      <c r="I52" s="134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26.4">
      <c r="A53" s="147">
        <v>42239</v>
      </c>
      <c r="B53" s="103" t="s">
        <v>525</v>
      </c>
      <c r="C53" s="148" t="s">
        <v>128</v>
      </c>
      <c r="D53" s="149">
        <v>0</v>
      </c>
      <c r="E53" s="150">
        <v>795</v>
      </c>
      <c r="F53" s="85" t="s">
        <v>441</v>
      </c>
      <c r="G53" s="123"/>
      <c r="H53" s="134"/>
      <c r="I53" s="134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39.6">
      <c r="A54" s="147">
        <v>42229</v>
      </c>
      <c r="B54" s="103" t="s">
        <v>127</v>
      </c>
      <c r="C54" s="172" t="s">
        <v>171</v>
      </c>
      <c r="D54" s="162"/>
      <c r="E54" s="150"/>
      <c r="F54" s="104" t="s">
        <v>640</v>
      </c>
      <c r="G54" s="123"/>
      <c r="H54" s="134"/>
      <c r="I54" s="134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>
      <c r="A55" s="147">
        <v>42192</v>
      </c>
      <c r="B55" s="103" t="s">
        <v>127</v>
      </c>
      <c r="C55" s="173" t="s">
        <v>128</v>
      </c>
      <c r="D55" s="162"/>
      <c r="E55" s="150"/>
      <c r="F55" s="131" t="s">
        <v>644</v>
      </c>
      <c r="G55" s="123"/>
      <c r="H55" s="134"/>
      <c r="I55" s="134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>
      <c r="A56" s="147">
        <v>42252</v>
      </c>
      <c r="B56" s="103" t="s">
        <v>127</v>
      </c>
      <c r="C56" s="148" t="s">
        <v>128</v>
      </c>
      <c r="D56" s="149"/>
      <c r="E56" s="150">
        <v>1345.66</v>
      </c>
      <c r="F56" s="107" t="s">
        <v>441</v>
      </c>
      <c r="G56" s="123"/>
      <c r="H56" s="134"/>
      <c r="I56" s="134" t="s">
        <v>190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1:19" ht="34.200000000000003">
      <c r="A57" s="147">
        <v>42242</v>
      </c>
      <c r="B57" s="103" t="s">
        <v>526</v>
      </c>
      <c r="C57" s="158" t="s">
        <v>173</v>
      </c>
      <c r="D57" s="159">
        <v>2200</v>
      </c>
      <c r="E57" s="150"/>
      <c r="F57" s="104" t="s">
        <v>620</v>
      </c>
      <c r="G57" s="123" t="s">
        <v>250</v>
      </c>
      <c r="H57" s="134" t="s">
        <v>527</v>
      </c>
      <c r="I57" s="134" t="s">
        <v>528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1:19" ht="39.6">
      <c r="A58" s="103" t="s">
        <v>529</v>
      </c>
      <c r="B58" s="103" t="s">
        <v>172</v>
      </c>
      <c r="C58" s="158" t="s">
        <v>173</v>
      </c>
      <c r="D58" s="149">
        <v>1750</v>
      </c>
      <c r="E58" s="163">
        <v>2030</v>
      </c>
      <c r="F58" s="85" t="s">
        <v>640</v>
      </c>
      <c r="G58" s="123"/>
      <c r="H58" s="134" t="s">
        <v>530</v>
      </c>
      <c r="I58" s="134" t="s">
        <v>531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1:19" ht="34.200000000000003">
      <c r="A59" s="147">
        <v>42219</v>
      </c>
      <c r="B59" s="103" t="s">
        <v>526</v>
      </c>
      <c r="C59" s="148" t="s">
        <v>128</v>
      </c>
      <c r="D59" s="149">
        <v>280</v>
      </c>
      <c r="E59" s="150">
        <v>650.52</v>
      </c>
      <c r="F59" s="126" t="s">
        <v>649</v>
      </c>
      <c r="G59" s="123"/>
      <c r="H59" s="134" t="s">
        <v>532</v>
      </c>
      <c r="I59" s="134" t="s">
        <v>462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1:19" ht="34.200000000000003">
      <c r="A60" s="147">
        <v>42252</v>
      </c>
      <c r="B60" s="103" t="s">
        <v>476</v>
      </c>
      <c r="C60" s="148" t="s">
        <v>128</v>
      </c>
      <c r="D60" s="149"/>
      <c r="E60" s="150"/>
      <c r="F60" s="85" t="s">
        <v>441</v>
      </c>
      <c r="G60" s="123"/>
      <c r="H60" s="134" t="s">
        <v>533</v>
      </c>
      <c r="I60" s="134" t="s">
        <v>534</v>
      </c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1:19" ht="34.200000000000003">
      <c r="A61" s="147">
        <v>42284</v>
      </c>
      <c r="B61" s="103" t="s">
        <v>127</v>
      </c>
      <c r="C61" s="148" t="s">
        <v>128</v>
      </c>
      <c r="D61" s="149"/>
      <c r="E61" s="150"/>
      <c r="F61" s="103" t="s">
        <v>10</v>
      </c>
      <c r="G61" s="123" t="s">
        <v>129</v>
      </c>
      <c r="H61" s="134" t="s">
        <v>535</v>
      </c>
      <c r="I61" s="134" t="s">
        <v>536</v>
      </c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39.6">
      <c r="A62" s="147">
        <v>42251</v>
      </c>
      <c r="B62" s="103" t="s">
        <v>537</v>
      </c>
      <c r="C62" s="158" t="s">
        <v>173</v>
      </c>
      <c r="D62" s="162"/>
      <c r="E62" s="150"/>
      <c r="F62" s="104" t="s">
        <v>640</v>
      </c>
      <c r="G62" s="123" t="s">
        <v>148</v>
      </c>
      <c r="H62" s="134" t="s">
        <v>538</v>
      </c>
      <c r="I62" s="134" t="s">
        <v>539</v>
      </c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1:19" ht="39.6">
      <c r="A63" s="147">
        <v>42268</v>
      </c>
      <c r="B63" s="103" t="s">
        <v>526</v>
      </c>
      <c r="C63" s="158" t="s">
        <v>173</v>
      </c>
      <c r="D63" s="162"/>
      <c r="E63" s="150"/>
      <c r="F63" s="85" t="s">
        <v>640</v>
      </c>
      <c r="G63" s="138"/>
      <c r="H63" s="123" t="s">
        <v>540</v>
      </c>
      <c r="I63" s="134" t="s">
        <v>190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22.8">
      <c r="A64" s="147">
        <v>42265</v>
      </c>
      <c r="B64" s="103" t="s">
        <v>537</v>
      </c>
      <c r="C64" s="158" t="s">
        <v>173</v>
      </c>
      <c r="D64" s="162"/>
      <c r="E64" s="150"/>
      <c r="F64" s="85" t="s">
        <v>620</v>
      </c>
      <c r="G64" s="123"/>
      <c r="H64" s="134" t="s">
        <v>541</v>
      </c>
      <c r="I64" s="134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45.6">
      <c r="A65" s="147">
        <v>42247</v>
      </c>
      <c r="B65" s="103" t="s">
        <v>537</v>
      </c>
      <c r="C65" s="158" t="s">
        <v>173</v>
      </c>
      <c r="D65" s="162"/>
      <c r="E65" s="150"/>
      <c r="F65" s="104" t="s">
        <v>620</v>
      </c>
      <c r="G65" s="123"/>
      <c r="H65" s="134" t="s">
        <v>542</v>
      </c>
      <c r="I65" s="134" t="s">
        <v>543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19" ht="45.6">
      <c r="A66" s="147">
        <v>42242</v>
      </c>
      <c r="B66" s="103" t="s">
        <v>172</v>
      </c>
      <c r="C66" s="148" t="s">
        <v>146</v>
      </c>
      <c r="D66" s="149"/>
      <c r="E66" s="150"/>
      <c r="F66" s="104" t="s">
        <v>620</v>
      </c>
      <c r="G66" s="123"/>
      <c r="H66" s="134" t="s">
        <v>544</v>
      </c>
      <c r="I66" s="134" t="s">
        <v>545</v>
      </c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19" ht="22.8">
      <c r="A67" s="147">
        <v>42305</v>
      </c>
      <c r="B67" s="103" t="s">
        <v>127</v>
      </c>
      <c r="C67" s="148" t="s">
        <v>128</v>
      </c>
      <c r="D67" s="149"/>
      <c r="E67" s="150"/>
      <c r="F67" s="104" t="s">
        <v>620</v>
      </c>
      <c r="G67" s="123" t="s">
        <v>132</v>
      </c>
      <c r="H67" s="134" t="s">
        <v>546</v>
      </c>
      <c r="I67" s="134" t="s">
        <v>547</v>
      </c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34.200000000000003">
      <c r="A68" s="147">
        <v>42300</v>
      </c>
      <c r="B68" s="103" t="s">
        <v>127</v>
      </c>
      <c r="C68" s="148" t="s">
        <v>128</v>
      </c>
      <c r="D68" s="149">
        <v>0</v>
      </c>
      <c r="E68" s="150">
        <v>254.8</v>
      </c>
      <c r="F68" s="85" t="s">
        <v>441</v>
      </c>
      <c r="G68" s="123" t="s">
        <v>272</v>
      </c>
      <c r="H68" s="134" t="s">
        <v>548</v>
      </c>
      <c r="I68" s="134" t="s">
        <v>549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19" ht="34.200000000000003">
      <c r="A69" s="147">
        <v>42279</v>
      </c>
      <c r="B69" s="103" t="s">
        <v>127</v>
      </c>
      <c r="C69" s="148" t="s">
        <v>128</v>
      </c>
      <c r="D69" s="149"/>
      <c r="E69" s="150"/>
      <c r="F69" s="103" t="s">
        <v>10</v>
      </c>
      <c r="G69" s="123" t="s">
        <v>207</v>
      </c>
      <c r="H69" s="134" t="s">
        <v>550</v>
      </c>
      <c r="I69" s="134" t="s">
        <v>551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19" ht="22.8">
      <c r="A70" s="147">
        <v>42321</v>
      </c>
      <c r="B70" s="103" t="s">
        <v>127</v>
      </c>
      <c r="C70" s="148" t="s">
        <v>128</v>
      </c>
      <c r="D70" s="149">
        <v>541.83000000000004</v>
      </c>
      <c r="E70" s="150"/>
      <c r="F70" s="126" t="s">
        <v>650</v>
      </c>
      <c r="G70" s="123" t="s">
        <v>552</v>
      </c>
      <c r="H70" s="134" t="s">
        <v>553</v>
      </c>
      <c r="I70" s="134" t="s">
        <v>462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1:19" ht="34.200000000000003">
      <c r="A71" s="147">
        <v>42286</v>
      </c>
      <c r="B71" s="103" t="s">
        <v>159</v>
      </c>
      <c r="C71" s="158" t="s">
        <v>173</v>
      </c>
      <c r="D71" s="149">
        <v>0</v>
      </c>
      <c r="E71" s="150"/>
      <c r="F71" s="85" t="s">
        <v>441</v>
      </c>
      <c r="G71" s="123"/>
      <c r="H71" s="134" t="s">
        <v>554</v>
      </c>
      <c r="I71" s="134" t="s">
        <v>555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26.4">
      <c r="A72" s="164">
        <v>2013</v>
      </c>
      <c r="B72" s="164" t="s">
        <v>556</v>
      </c>
      <c r="C72" s="165" t="s">
        <v>128</v>
      </c>
      <c r="D72" s="149">
        <v>0</v>
      </c>
      <c r="E72" s="174"/>
      <c r="F72" s="168" t="s">
        <v>642</v>
      </c>
      <c r="G72" s="123"/>
      <c r="H72" s="139" t="s">
        <v>557</v>
      </c>
      <c r="I72" s="139" t="s">
        <v>558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ht="26.4">
      <c r="A73" s="175">
        <v>42291</v>
      </c>
      <c r="B73" s="176" t="s">
        <v>526</v>
      </c>
      <c r="C73" s="177" t="s">
        <v>173</v>
      </c>
      <c r="D73" s="178"/>
      <c r="E73" s="179"/>
      <c r="F73" s="128" t="s">
        <v>559</v>
      </c>
      <c r="G73" s="140"/>
      <c r="H73" s="141" t="s">
        <v>560</v>
      </c>
      <c r="I73" s="141" t="s">
        <v>190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22.8">
      <c r="A74" s="147">
        <v>42114</v>
      </c>
      <c r="B74" s="103" t="s">
        <v>127</v>
      </c>
      <c r="C74" s="148" t="s">
        <v>128</v>
      </c>
      <c r="D74" s="149"/>
      <c r="E74" s="150"/>
      <c r="F74" s="85" t="s">
        <v>441</v>
      </c>
      <c r="G74" s="123" t="s">
        <v>136</v>
      </c>
      <c r="H74" s="134" t="s">
        <v>561</v>
      </c>
      <c r="I74" s="134" t="s">
        <v>228</v>
      </c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1:19" ht="22.8">
      <c r="A75" s="147">
        <v>42114</v>
      </c>
      <c r="B75" s="103" t="s">
        <v>127</v>
      </c>
      <c r="C75" s="148" t="s">
        <v>128</v>
      </c>
      <c r="D75" s="149"/>
      <c r="E75" s="150">
        <v>840.28</v>
      </c>
      <c r="F75" s="85" t="s">
        <v>441</v>
      </c>
      <c r="G75" s="123" t="s">
        <v>188</v>
      </c>
      <c r="H75" s="134" t="s">
        <v>562</v>
      </c>
      <c r="I75" s="134" t="s">
        <v>228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1:19" ht="34.200000000000003">
      <c r="A76" s="147">
        <v>42298</v>
      </c>
      <c r="B76" s="103" t="s">
        <v>127</v>
      </c>
      <c r="C76" s="148" t="s">
        <v>128</v>
      </c>
      <c r="D76" s="149"/>
      <c r="E76" s="150">
        <v>2996.4</v>
      </c>
      <c r="F76" s="85" t="s">
        <v>441</v>
      </c>
      <c r="G76" s="123"/>
      <c r="H76" s="134" t="s">
        <v>563</v>
      </c>
      <c r="I76" s="134" t="s">
        <v>190</v>
      </c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1:19" ht="22.8">
      <c r="A77" s="147">
        <v>42324</v>
      </c>
      <c r="B77" s="103" t="s">
        <v>127</v>
      </c>
      <c r="C77" s="148" t="s">
        <v>128</v>
      </c>
      <c r="D77" s="149"/>
      <c r="E77" s="150">
        <f>4359.96+450</f>
        <v>4809.96</v>
      </c>
      <c r="F77" s="129" t="s">
        <v>651</v>
      </c>
      <c r="G77" s="123" t="s">
        <v>188</v>
      </c>
      <c r="H77" s="134" t="s">
        <v>564</v>
      </c>
      <c r="I77" s="134" t="s">
        <v>190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 ht="22.8">
      <c r="A78" s="147">
        <v>42291</v>
      </c>
      <c r="B78" s="103" t="s">
        <v>127</v>
      </c>
      <c r="C78" s="148" t="s">
        <v>128</v>
      </c>
      <c r="D78" s="149"/>
      <c r="E78" s="150"/>
      <c r="F78" s="103" t="s">
        <v>10</v>
      </c>
      <c r="G78" s="123" t="s">
        <v>196</v>
      </c>
      <c r="H78" s="134" t="s">
        <v>565</v>
      </c>
      <c r="I78" s="134" t="s">
        <v>566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19" ht="22.8">
      <c r="A79" s="147">
        <v>42326</v>
      </c>
      <c r="B79" s="103" t="s">
        <v>526</v>
      </c>
      <c r="C79" s="148" t="s">
        <v>128</v>
      </c>
      <c r="D79" s="149"/>
      <c r="E79" s="150">
        <v>1432.42</v>
      </c>
      <c r="F79" s="85" t="s">
        <v>441</v>
      </c>
      <c r="G79" s="123"/>
      <c r="H79" s="134" t="s">
        <v>567</v>
      </c>
      <c r="I79" s="134" t="s">
        <v>568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45.6">
      <c r="A80" s="147">
        <v>42366</v>
      </c>
      <c r="B80" s="103" t="s">
        <v>127</v>
      </c>
      <c r="C80" s="148" t="s">
        <v>128</v>
      </c>
      <c r="D80" s="149"/>
      <c r="E80" s="150"/>
      <c r="F80" s="103" t="s">
        <v>10</v>
      </c>
      <c r="G80" s="123"/>
      <c r="H80" s="134" t="s">
        <v>569</v>
      </c>
      <c r="I80" s="134" t="s">
        <v>570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1:19" ht="34.200000000000003">
      <c r="A81" s="147">
        <v>42103</v>
      </c>
      <c r="B81" s="103" t="s">
        <v>127</v>
      </c>
      <c r="C81" s="148" t="s">
        <v>128</v>
      </c>
      <c r="D81" s="149">
        <v>100</v>
      </c>
      <c r="E81" s="150">
        <v>160</v>
      </c>
      <c r="F81" s="126" t="s">
        <v>652</v>
      </c>
      <c r="G81" s="123"/>
      <c r="H81" s="134" t="s">
        <v>571</v>
      </c>
      <c r="I81" s="134" t="s">
        <v>572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1:19" ht="34.200000000000003">
      <c r="A82" s="147">
        <v>42319</v>
      </c>
      <c r="B82" s="103" t="s">
        <v>127</v>
      </c>
      <c r="C82" s="148" t="s">
        <v>128</v>
      </c>
      <c r="D82" s="149"/>
      <c r="E82" s="150">
        <v>175</v>
      </c>
      <c r="F82" s="103" t="s">
        <v>10</v>
      </c>
      <c r="G82" s="123" t="s">
        <v>573</v>
      </c>
      <c r="H82" s="134" t="s">
        <v>574</v>
      </c>
      <c r="I82" s="134" t="s">
        <v>575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1:19" ht="68.400000000000006">
      <c r="A83" s="147">
        <v>42331</v>
      </c>
      <c r="B83" s="103" t="s">
        <v>127</v>
      </c>
      <c r="C83" s="148" t="s">
        <v>128</v>
      </c>
      <c r="D83" s="149"/>
      <c r="E83" s="150">
        <v>300</v>
      </c>
      <c r="F83" s="85" t="s">
        <v>441</v>
      </c>
      <c r="G83" s="123" t="s">
        <v>163</v>
      </c>
      <c r="H83" s="134" t="s">
        <v>576</v>
      </c>
      <c r="I83" s="134" t="s">
        <v>131</v>
      </c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1:19" ht="22.8">
      <c r="A84" s="147">
        <v>42290</v>
      </c>
      <c r="B84" s="103" t="s">
        <v>127</v>
      </c>
      <c r="C84" s="148" t="s">
        <v>128</v>
      </c>
      <c r="D84" s="149"/>
      <c r="E84" s="150">
        <v>500</v>
      </c>
      <c r="F84" s="103" t="s">
        <v>10</v>
      </c>
      <c r="G84" s="123" t="s">
        <v>380</v>
      </c>
      <c r="H84" s="134" t="s">
        <v>577</v>
      </c>
      <c r="I84" s="134" t="s">
        <v>578</v>
      </c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1:19" ht="26.4">
      <c r="A85" s="103" t="s">
        <v>579</v>
      </c>
      <c r="B85" s="103" t="s">
        <v>580</v>
      </c>
      <c r="C85" s="148" t="s">
        <v>128</v>
      </c>
      <c r="D85" s="149"/>
      <c r="E85" s="150"/>
      <c r="F85" s="104" t="s">
        <v>620</v>
      </c>
      <c r="G85" s="123"/>
      <c r="H85" s="134" t="s">
        <v>581</v>
      </c>
      <c r="I85" s="134" t="s">
        <v>582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19" ht="23.4" thickBot="1">
      <c r="A86" s="147">
        <v>42359</v>
      </c>
      <c r="B86" s="103" t="s">
        <v>127</v>
      </c>
      <c r="C86" s="148" t="s">
        <v>128</v>
      </c>
      <c r="D86" s="149"/>
      <c r="E86" s="150">
        <v>921.25</v>
      </c>
      <c r="F86" s="85" t="s">
        <v>441</v>
      </c>
      <c r="G86" s="123" t="s">
        <v>583</v>
      </c>
      <c r="H86" s="134" t="s">
        <v>584</v>
      </c>
      <c r="I86" s="134" t="s">
        <v>585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1:19" ht="24.6" thickBot="1">
      <c r="A87" s="147">
        <v>42258</v>
      </c>
      <c r="B87" s="103" t="s">
        <v>314</v>
      </c>
      <c r="C87" s="158" t="s">
        <v>173</v>
      </c>
      <c r="D87" s="162"/>
      <c r="E87" s="150"/>
      <c r="F87" s="104" t="s">
        <v>620</v>
      </c>
      <c r="G87" s="123" t="s">
        <v>586</v>
      </c>
      <c r="H87" s="142" t="s">
        <v>587</v>
      </c>
      <c r="I87" s="134" t="s">
        <v>131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ht="45.6">
      <c r="A88" s="147">
        <v>42281</v>
      </c>
      <c r="B88" s="103" t="s">
        <v>127</v>
      </c>
      <c r="C88" s="148" t="s">
        <v>128</v>
      </c>
      <c r="D88" s="149"/>
      <c r="E88" s="150"/>
      <c r="F88" s="85" t="s">
        <v>441</v>
      </c>
      <c r="G88" s="123"/>
      <c r="H88" s="134" t="s">
        <v>588</v>
      </c>
      <c r="I88" s="134" t="s">
        <v>589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ht="39.6">
      <c r="A89" s="147">
        <v>42360</v>
      </c>
      <c r="B89" s="103"/>
      <c r="C89" s="148"/>
      <c r="D89" s="149"/>
      <c r="E89" s="150"/>
      <c r="F89" s="85" t="s">
        <v>653</v>
      </c>
      <c r="G89" s="123"/>
      <c r="H89" s="134"/>
      <c r="I89" s="134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ht="22.8">
      <c r="A90" s="147">
        <v>42329</v>
      </c>
      <c r="B90" s="103" t="s">
        <v>127</v>
      </c>
      <c r="C90" s="148" t="s">
        <v>128</v>
      </c>
      <c r="D90" s="149"/>
      <c r="E90" s="150"/>
      <c r="F90" s="85" t="s">
        <v>441</v>
      </c>
      <c r="G90" s="123" t="s">
        <v>129</v>
      </c>
      <c r="H90" s="134" t="s">
        <v>590</v>
      </c>
      <c r="I90" s="134" t="s">
        <v>591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39.6">
      <c r="A91" s="147">
        <v>42135</v>
      </c>
      <c r="B91" s="103" t="s">
        <v>159</v>
      </c>
      <c r="C91" s="180" t="s">
        <v>173</v>
      </c>
      <c r="D91" s="149"/>
      <c r="E91" s="150"/>
      <c r="F91" s="85" t="s">
        <v>653</v>
      </c>
      <c r="G91" s="123" t="s">
        <v>132</v>
      </c>
      <c r="H91" s="134" t="s">
        <v>592</v>
      </c>
      <c r="I91" s="134" t="s">
        <v>593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34.200000000000003">
      <c r="A92" s="147">
        <v>42354</v>
      </c>
      <c r="B92" s="103" t="s">
        <v>159</v>
      </c>
      <c r="C92" s="180" t="s">
        <v>173</v>
      </c>
      <c r="D92" s="149"/>
      <c r="E92" s="150">
        <v>7776.26</v>
      </c>
      <c r="F92" s="85" t="s">
        <v>620</v>
      </c>
      <c r="G92" s="123"/>
      <c r="H92" s="134" t="s">
        <v>594</v>
      </c>
      <c r="I92" s="134" t="s">
        <v>595</v>
      </c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34.200000000000003">
      <c r="A93" s="147">
        <v>42187</v>
      </c>
      <c r="B93" s="103" t="s">
        <v>172</v>
      </c>
      <c r="C93" s="180" t="s">
        <v>173</v>
      </c>
      <c r="D93" s="149"/>
      <c r="E93" s="150"/>
      <c r="F93" s="104" t="s">
        <v>620</v>
      </c>
      <c r="G93" s="123"/>
      <c r="H93" s="134" t="s">
        <v>596</v>
      </c>
      <c r="I93" s="134" t="s">
        <v>131</v>
      </c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</sheetData>
  <printOptions horizontalCentered="1"/>
  <pageMargins left="0.19685039370078741" right="0.19685039370078741" top="0.31496062992125984" bottom="0.39370078740157483" header="0.31496062992125984" footer="0.15748031496062992"/>
  <pageSetup paperSize="9" orientation="landscape" r:id="rId1"/>
  <headerFooter>
    <oddFooter>&amp;L&amp;"-,Grassetto"&amp;A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="60" zoomScaleNormal="60" workbookViewId="0">
      <pane ySplit="1" topLeftCell="A37" activePane="bottomLeft" state="frozen"/>
      <selection activeCell="H12" sqref="H12"/>
      <selection pane="bottomLeft" activeCell="H12" sqref="H12"/>
    </sheetView>
  </sheetViews>
  <sheetFormatPr defaultRowHeight="18"/>
  <cols>
    <col min="1" max="1" width="12.6640625" customWidth="1"/>
    <col min="2" max="2" width="13.109375" customWidth="1"/>
    <col min="3" max="3" width="11" customWidth="1"/>
    <col min="4" max="4" width="6.6640625" customWidth="1"/>
    <col min="5" max="5" width="15.109375" style="199" customWidth="1"/>
    <col min="6" max="6" width="16.44140625" style="199" customWidth="1"/>
    <col min="7" max="7" width="24.109375" style="192" customWidth="1"/>
    <col min="8" max="8" width="6.88671875" customWidth="1"/>
    <col min="9" max="9" width="18.5546875" customWidth="1"/>
    <col min="10" max="10" width="19.21875" customWidth="1"/>
  </cols>
  <sheetData>
    <row r="1" spans="1:12" s="125" customFormat="1" ht="36">
      <c r="A1" s="205" t="s">
        <v>116</v>
      </c>
      <c r="B1" s="132" t="s">
        <v>117</v>
      </c>
      <c r="C1" s="132" t="s">
        <v>118</v>
      </c>
      <c r="D1" s="132" t="s">
        <v>119</v>
      </c>
      <c r="E1" s="206" t="s">
        <v>310</v>
      </c>
      <c r="F1" s="206" t="s">
        <v>311</v>
      </c>
      <c r="G1" s="207" t="s">
        <v>122</v>
      </c>
      <c r="H1" s="132" t="s">
        <v>124</v>
      </c>
      <c r="I1" s="132" t="s">
        <v>125</v>
      </c>
      <c r="J1" s="132" t="s">
        <v>126</v>
      </c>
      <c r="K1" s="208"/>
      <c r="L1" s="208"/>
    </row>
    <row r="2" spans="1:12" ht="28.8">
      <c r="A2" s="72"/>
      <c r="B2" s="88">
        <v>42380</v>
      </c>
      <c r="C2" s="89" t="s">
        <v>127</v>
      </c>
      <c r="D2" s="89" t="s">
        <v>128</v>
      </c>
      <c r="E2" s="193"/>
      <c r="F2" s="194"/>
      <c r="G2" s="183" t="s">
        <v>10</v>
      </c>
      <c r="H2" s="89" t="s">
        <v>312</v>
      </c>
      <c r="I2" s="87" t="s">
        <v>313</v>
      </c>
      <c r="J2" s="87" t="s">
        <v>131</v>
      </c>
      <c r="K2" s="90"/>
      <c r="L2" s="90"/>
    </row>
    <row r="3" spans="1:12" ht="34.799999999999997">
      <c r="A3" s="72" t="s">
        <v>116</v>
      </c>
      <c r="B3" s="88">
        <v>42381</v>
      </c>
      <c r="C3" s="89" t="s">
        <v>314</v>
      </c>
      <c r="D3" s="91" t="s">
        <v>173</v>
      </c>
      <c r="E3" s="193"/>
      <c r="F3" s="194"/>
      <c r="G3" s="184" t="s">
        <v>620</v>
      </c>
      <c r="H3" s="89"/>
      <c r="I3" s="87" t="s">
        <v>315</v>
      </c>
      <c r="J3" s="87" t="s">
        <v>316</v>
      </c>
      <c r="K3" s="90"/>
      <c r="L3" s="90"/>
    </row>
    <row r="4" spans="1:12" ht="57.6">
      <c r="A4" s="72"/>
      <c r="B4" s="88">
        <v>42387</v>
      </c>
      <c r="C4" s="89" t="s">
        <v>159</v>
      </c>
      <c r="D4" s="91" t="s">
        <v>173</v>
      </c>
      <c r="E4" s="193">
        <f>782+724</f>
        <v>1506</v>
      </c>
      <c r="F4" s="194">
        <v>3000</v>
      </c>
      <c r="G4" s="185" t="s">
        <v>655</v>
      </c>
      <c r="H4" s="89" t="s">
        <v>132</v>
      </c>
      <c r="I4" s="87" t="s">
        <v>317</v>
      </c>
      <c r="J4" s="87" t="s">
        <v>318</v>
      </c>
      <c r="K4" s="90"/>
      <c r="L4" s="90"/>
    </row>
    <row r="5" spans="1:12" ht="165.6">
      <c r="A5" s="72"/>
      <c r="B5" s="81">
        <v>42396</v>
      </c>
      <c r="C5" s="77" t="s">
        <v>159</v>
      </c>
      <c r="D5" s="77" t="s">
        <v>128</v>
      </c>
      <c r="E5" s="193">
        <v>0</v>
      </c>
      <c r="F5" s="194">
        <v>1002.67</v>
      </c>
      <c r="G5" s="186" t="s">
        <v>441</v>
      </c>
      <c r="H5" s="77" t="s">
        <v>239</v>
      </c>
      <c r="I5" s="74" t="s">
        <v>319</v>
      </c>
      <c r="J5" s="74" t="s">
        <v>320</v>
      </c>
      <c r="K5" s="90"/>
      <c r="L5" s="90"/>
    </row>
    <row r="6" spans="1:12" ht="27.6">
      <c r="A6" s="72"/>
      <c r="B6" s="81">
        <v>42384</v>
      </c>
      <c r="C6" s="77" t="s">
        <v>127</v>
      </c>
      <c r="D6" s="77" t="s">
        <v>128</v>
      </c>
      <c r="E6" s="193"/>
      <c r="F6" s="194"/>
      <c r="G6" s="183" t="s">
        <v>10</v>
      </c>
      <c r="H6" s="77"/>
      <c r="I6" s="74" t="s">
        <v>321</v>
      </c>
      <c r="J6" s="74" t="s">
        <v>322</v>
      </c>
      <c r="K6" s="90"/>
      <c r="L6" s="90"/>
    </row>
    <row r="7" spans="1:12" ht="110.4">
      <c r="A7" s="72"/>
      <c r="B7" s="81">
        <v>42411</v>
      </c>
      <c r="C7" s="77" t="s">
        <v>127</v>
      </c>
      <c r="D7" s="91" t="s">
        <v>173</v>
      </c>
      <c r="E7" s="193">
        <v>4424.09</v>
      </c>
      <c r="F7" s="195">
        <v>7000</v>
      </c>
      <c r="G7" s="185" t="s">
        <v>656</v>
      </c>
      <c r="H7" s="77"/>
      <c r="I7" s="74" t="s">
        <v>323</v>
      </c>
      <c r="J7" s="74" t="s">
        <v>324</v>
      </c>
      <c r="K7" s="90"/>
      <c r="L7" s="90"/>
    </row>
    <row r="8" spans="1:12" ht="96.6">
      <c r="A8" s="72"/>
      <c r="B8" s="81">
        <v>42420</v>
      </c>
      <c r="C8" s="77" t="s">
        <v>127</v>
      </c>
      <c r="D8" s="77" t="s">
        <v>128</v>
      </c>
      <c r="E8" s="193"/>
      <c r="F8" s="194"/>
      <c r="G8" s="187" t="s">
        <v>441</v>
      </c>
      <c r="H8" s="77" t="s">
        <v>267</v>
      </c>
      <c r="I8" s="74" t="s">
        <v>325</v>
      </c>
      <c r="J8" s="74" t="s">
        <v>190</v>
      </c>
      <c r="K8" s="90"/>
      <c r="L8" s="90"/>
    </row>
    <row r="9" spans="1:12" ht="55.2">
      <c r="A9" s="72"/>
      <c r="B9" s="81">
        <v>42380</v>
      </c>
      <c r="C9" s="77" t="s">
        <v>127</v>
      </c>
      <c r="D9" s="78" t="s">
        <v>128</v>
      </c>
      <c r="E9" s="193">
        <v>1181.1099999999999</v>
      </c>
      <c r="F9" s="194">
        <f>345+1211.7</f>
        <v>1556.7</v>
      </c>
      <c r="G9" s="185" t="s">
        <v>657</v>
      </c>
      <c r="H9" s="77"/>
      <c r="I9" s="74" t="s">
        <v>326</v>
      </c>
      <c r="J9" s="74" t="s">
        <v>327</v>
      </c>
      <c r="K9" s="90"/>
      <c r="L9" s="90"/>
    </row>
    <row r="10" spans="1:12" ht="55.2">
      <c r="A10" s="72"/>
      <c r="B10" s="81">
        <v>42413</v>
      </c>
      <c r="C10" s="77" t="s">
        <v>127</v>
      </c>
      <c r="D10" s="78" t="s">
        <v>128</v>
      </c>
      <c r="E10" s="196"/>
      <c r="F10" s="194"/>
      <c r="G10" s="183" t="s">
        <v>10</v>
      </c>
      <c r="H10" s="77" t="s">
        <v>132</v>
      </c>
      <c r="I10" s="74" t="s">
        <v>328</v>
      </c>
      <c r="J10" s="74" t="s">
        <v>329</v>
      </c>
      <c r="K10" s="90"/>
      <c r="L10" s="90"/>
    </row>
    <row r="11" spans="1:12" ht="69">
      <c r="A11" s="72"/>
      <c r="B11" s="81">
        <v>42410</v>
      </c>
      <c r="C11" s="77" t="s">
        <v>127</v>
      </c>
      <c r="D11" s="78" t="s">
        <v>128</v>
      </c>
      <c r="E11" s="193">
        <v>161.25</v>
      </c>
      <c r="F11" s="194">
        <v>645</v>
      </c>
      <c r="G11" s="185" t="s">
        <v>658</v>
      </c>
      <c r="H11" s="77"/>
      <c r="I11" s="74" t="s">
        <v>330</v>
      </c>
      <c r="J11" s="74" t="s">
        <v>131</v>
      </c>
      <c r="K11" s="90"/>
      <c r="L11" s="90"/>
    </row>
    <row r="12" spans="1:12" ht="55.2">
      <c r="A12" s="72"/>
      <c r="B12" s="81">
        <v>42429</v>
      </c>
      <c r="C12" s="77" t="s">
        <v>127</v>
      </c>
      <c r="D12" s="78" t="s">
        <v>128</v>
      </c>
      <c r="E12" s="196">
        <v>2927.86</v>
      </c>
      <c r="F12" s="194">
        <v>3600</v>
      </c>
      <c r="G12" s="188" t="s">
        <v>659</v>
      </c>
      <c r="H12" s="77" t="s">
        <v>132</v>
      </c>
      <c r="I12" s="74" t="s">
        <v>331</v>
      </c>
      <c r="J12" s="74" t="s">
        <v>332</v>
      </c>
      <c r="K12" s="90"/>
      <c r="L12" s="90"/>
    </row>
    <row r="13" spans="1:12" ht="55.2">
      <c r="A13" s="72"/>
      <c r="B13" s="81"/>
      <c r="C13" s="77"/>
      <c r="D13" s="78"/>
      <c r="E13" s="193"/>
      <c r="F13" s="194">
        <v>3424.91</v>
      </c>
      <c r="G13" s="187" t="s">
        <v>441</v>
      </c>
      <c r="H13" s="77" t="s">
        <v>161</v>
      </c>
      <c r="I13" s="74" t="s">
        <v>333</v>
      </c>
      <c r="J13" s="74" t="s">
        <v>190</v>
      </c>
      <c r="K13" s="90"/>
      <c r="L13" s="90"/>
    </row>
    <row r="14" spans="1:12" ht="52.2">
      <c r="A14" s="72"/>
      <c r="B14" s="81" t="s">
        <v>334</v>
      </c>
      <c r="C14" s="77" t="s">
        <v>335</v>
      </c>
      <c r="D14" s="78" t="s">
        <v>128</v>
      </c>
      <c r="E14" s="193">
        <v>200</v>
      </c>
      <c r="F14" s="194">
        <v>5385</v>
      </c>
      <c r="G14" s="188" t="s">
        <v>663</v>
      </c>
      <c r="H14" s="77"/>
      <c r="I14" s="74" t="s">
        <v>336</v>
      </c>
      <c r="J14" s="74" t="s">
        <v>337</v>
      </c>
      <c r="K14" s="90"/>
      <c r="L14" s="90"/>
    </row>
    <row r="15" spans="1:12" ht="55.2">
      <c r="A15" s="72"/>
      <c r="B15" s="81">
        <v>42412</v>
      </c>
      <c r="C15" s="77" t="s">
        <v>127</v>
      </c>
      <c r="D15" s="78" t="s">
        <v>128</v>
      </c>
      <c r="E15" s="193">
        <v>350</v>
      </c>
      <c r="F15" s="194">
        <v>465</v>
      </c>
      <c r="G15" s="185" t="s">
        <v>660</v>
      </c>
      <c r="H15" s="77" t="s">
        <v>132</v>
      </c>
      <c r="I15" s="74" t="s">
        <v>338</v>
      </c>
      <c r="J15" s="74" t="s">
        <v>131</v>
      </c>
      <c r="K15" s="90"/>
      <c r="L15" s="90"/>
    </row>
    <row r="16" spans="1:12" ht="69.599999999999994">
      <c r="A16" s="72" t="s">
        <v>116</v>
      </c>
      <c r="B16" s="81">
        <v>42389</v>
      </c>
      <c r="C16" s="77" t="s">
        <v>127</v>
      </c>
      <c r="D16" s="91" t="s">
        <v>173</v>
      </c>
      <c r="E16" s="193"/>
      <c r="F16" s="194"/>
      <c r="G16" s="184" t="s">
        <v>640</v>
      </c>
      <c r="H16" s="77"/>
      <c r="I16" s="74" t="s">
        <v>339</v>
      </c>
      <c r="J16" s="74"/>
      <c r="K16" s="90"/>
      <c r="L16" s="90"/>
    </row>
    <row r="17" spans="1:12" ht="69">
      <c r="A17" s="72"/>
      <c r="B17" s="81">
        <v>42427</v>
      </c>
      <c r="C17" s="77" t="s">
        <v>127</v>
      </c>
      <c r="D17" s="78" t="s">
        <v>128</v>
      </c>
      <c r="E17" s="193">
        <v>95</v>
      </c>
      <c r="F17" s="194">
        <v>190</v>
      </c>
      <c r="G17" s="188" t="s">
        <v>664</v>
      </c>
      <c r="H17" s="77" t="s">
        <v>132</v>
      </c>
      <c r="I17" s="74" t="s">
        <v>340</v>
      </c>
      <c r="J17" s="74" t="s">
        <v>131</v>
      </c>
      <c r="K17" s="90"/>
      <c r="L17" s="90"/>
    </row>
    <row r="18" spans="1:12" ht="87">
      <c r="A18" s="72" t="s">
        <v>116</v>
      </c>
      <c r="B18" s="81">
        <v>42424</v>
      </c>
      <c r="C18" s="89" t="s">
        <v>314</v>
      </c>
      <c r="D18" s="91" t="s">
        <v>173</v>
      </c>
      <c r="E18" s="196"/>
      <c r="F18" s="194"/>
      <c r="G18" s="186" t="s">
        <v>661</v>
      </c>
      <c r="H18" s="77"/>
      <c r="I18" s="74" t="s">
        <v>341</v>
      </c>
      <c r="J18" s="74" t="s">
        <v>342</v>
      </c>
      <c r="K18" s="90"/>
      <c r="L18" s="90"/>
    </row>
    <row r="19" spans="1:12" ht="55.2">
      <c r="A19" s="72"/>
      <c r="B19" s="81">
        <v>42427</v>
      </c>
      <c r="C19" s="77" t="s">
        <v>127</v>
      </c>
      <c r="D19" s="78" t="s">
        <v>128</v>
      </c>
      <c r="E19" s="193">
        <v>0</v>
      </c>
      <c r="F19" s="194">
        <v>110</v>
      </c>
      <c r="G19" s="186" t="s">
        <v>441</v>
      </c>
      <c r="H19" s="77"/>
      <c r="I19" s="74" t="s">
        <v>343</v>
      </c>
      <c r="J19" s="74" t="s">
        <v>344</v>
      </c>
      <c r="K19" s="90"/>
      <c r="L19" s="90"/>
    </row>
    <row r="20" spans="1:12" ht="41.4">
      <c r="A20" s="72"/>
      <c r="B20" s="81">
        <v>42399</v>
      </c>
      <c r="C20" s="77" t="s">
        <v>127</v>
      </c>
      <c r="D20" s="78" t="s">
        <v>128</v>
      </c>
      <c r="E20" s="193">
        <v>0</v>
      </c>
      <c r="F20" s="194">
        <v>1058.4100000000001</v>
      </c>
      <c r="G20" s="186" t="s">
        <v>441</v>
      </c>
      <c r="H20" s="77"/>
      <c r="I20" s="74" t="s">
        <v>345</v>
      </c>
      <c r="J20" s="74" t="s">
        <v>346</v>
      </c>
      <c r="K20" s="90"/>
      <c r="L20" s="90"/>
    </row>
    <row r="21" spans="1:12" ht="41.4">
      <c r="A21" s="72"/>
      <c r="B21" s="81">
        <v>42442</v>
      </c>
      <c r="C21" s="77" t="s">
        <v>314</v>
      </c>
      <c r="D21" s="91" t="s">
        <v>173</v>
      </c>
      <c r="E21" s="197">
        <v>8500</v>
      </c>
      <c r="F21" s="194">
        <v>11098.18</v>
      </c>
      <c r="G21" s="185" t="s">
        <v>662</v>
      </c>
      <c r="H21" s="77" t="s">
        <v>163</v>
      </c>
      <c r="I21" s="74" t="s">
        <v>347</v>
      </c>
      <c r="J21" s="74" t="s">
        <v>348</v>
      </c>
      <c r="K21" s="90"/>
      <c r="L21" s="90"/>
    </row>
    <row r="22" spans="1:12" ht="41.4">
      <c r="A22" s="72" t="s">
        <v>116</v>
      </c>
      <c r="B22" s="81">
        <v>42440</v>
      </c>
      <c r="C22" s="77" t="s">
        <v>172</v>
      </c>
      <c r="D22" s="91" t="s">
        <v>173</v>
      </c>
      <c r="E22" s="193"/>
      <c r="F22" s="194"/>
      <c r="G22" s="184" t="s">
        <v>620</v>
      </c>
      <c r="H22" s="77" t="s">
        <v>136</v>
      </c>
      <c r="I22" s="74" t="s">
        <v>349</v>
      </c>
      <c r="J22" s="74" t="s">
        <v>350</v>
      </c>
      <c r="K22" s="90"/>
      <c r="L22" s="90"/>
    </row>
    <row r="23" spans="1:12" ht="34.799999999999997">
      <c r="A23" s="72" t="s">
        <v>116</v>
      </c>
      <c r="B23" s="81">
        <v>42455</v>
      </c>
      <c r="C23" s="77" t="s">
        <v>172</v>
      </c>
      <c r="D23" s="91" t="s">
        <v>173</v>
      </c>
      <c r="E23" s="193"/>
      <c r="F23" s="194"/>
      <c r="G23" s="184" t="s">
        <v>620</v>
      </c>
      <c r="H23" s="77"/>
      <c r="I23" s="74" t="s">
        <v>351</v>
      </c>
      <c r="J23" s="74" t="s">
        <v>131</v>
      </c>
      <c r="K23" s="90"/>
      <c r="L23" s="90"/>
    </row>
    <row r="24" spans="1:12" ht="55.2">
      <c r="A24" s="72"/>
      <c r="B24" s="81">
        <v>42464</v>
      </c>
      <c r="C24" s="77" t="s">
        <v>127</v>
      </c>
      <c r="D24" s="78" t="s">
        <v>128</v>
      </c>
      <c r="E24" s="193">
        <v>0</v>
      </c>
      <c r="F24" s="194">
        <v>250</v>
      </c>
      <c r="G24" s="186" t="s">
        <v>441</v>
      </c>
      <c r="H24" s="77" t="s">
        <v>352</v>
      </c>
      <c r="I24" s="74" t="s">
        <v>353</v>
      </c>
      <c r="J24" s="74" t="s">
        <v>131</v>
      </c>
      <c r="K24" s="90"/>
      <c r="L24" s="90"/>
    </row>
    <row r="25" spans="1:12" ht="34.799999999999997">
      <c r="A25" s="72" t="s">
        <v>116</v>
      </c>
      <c r="B25" s="81">
        <v>42426</v>
      </c>
      <c r="C25" s="77" t="s">
        <v>127</v>
      </c>
      <c r="D25" s="91" t="s">
        <v>173</v>
      </c>
      <c r="E25" s="196"/>
      <c r="F25" s="194"/>
      <c r="G25" s="184" t="s">
        <v>620</v>
      </c>
      <c r="H25" s="77"/>
      <c r="I25" s="74"/>
      <c r="J25" s="74"/>
      <c r="K25" s="90"/>
      <c r="L25" s="90"/>
    </row>
    <row r="26" spans="1:12" ht="87">
      <c r="A26" s="72" t="s">
        <v>116</v>
      </c>
      <c r="B26" s="81">
        <v>42395</v>
      </c>
      <c r="C26" s="89" t="s">
        <v>314</v>
      </c>
      <c r="D26" s="91" t="s">
        <v>173</v>
      </c>
      <c r="E26" s="193"/>
      <c r="F26" s="194"/>
      <c r="G26" s="186" t="s">
        <v>661</v>
      </c>
      <c r="H26" s="77"/>
      <c r="I26" s="74" t="s">
        <v>354</v>
      </c>
      <c r="J26" s="74" t="s">
        <v>355</v>
      </c>
      <c r="K26" s="90"/>
      <c r="L26" s="90"/>
    </row>
    <row r="27" spans="1:12" ht="110.4">
      <c r="A27" s="72"/>
      <c r="B27" s="81">
        <v>42470</v>
      </c>
      <c r="C27" s="77" t="s">
        <v>172</v>
      </c>
      <c r="D27" s="84" t="s">
        <v>173</v>
      </c>
      <c r="E27" s="193">
        <v>800</v>
      </c>
      <c r="F27" s="194">
        <f>910+280</f>
        <v>1190</v>
      </c>
      <c r="G27" s="190" t="s">
        <v>665</v>
      </c>
      <c r="H27" s="77" t="s">
        <v>356</v>
      </c>
      <c r="I27" s="74" t="s">
        <v>357</v>
      </c>
      <c r="J27" s="74" t="s">
        <v>358</v>
      </c>
      <c r="K27" s="90"/>
      <c r="L27" s="90"/>
    </row>
    <row r="28" spans="1:12" ht="69">
      <c r="A28" s="93"/>
      <c r="B28" s="92">
        <v>42465</v>
      </c>
      <c r="C28" s="89" t="s">
        <v>314</v>
      </c>
      <c r="D28" s="91" t="s">
        <v>173</v>
      </c>
      <c r="E28" s="197">
        <v>2193.5300000000002</v>
      </c>
      <c r="F28" s="198">
        <v>4000</v>
      </c>
      <c r="G28" s="185" t="s">
        <v>666</v>
      </c>
      <c r="H28" s="78"/>
      <c r="I28" s="94" t="s">
        <v>359</v>
      </c>
      <c r="J28" s="74" t="s">
        <v>355</v>
      </c>
      <c r="K28" s="95"/>
      <c r="L28" s="95"/>
    </row>
    <row r="29" spans="1:12" ht="82.8">
      <c r="A29" s="72" t="s">
        <v>116</v>
      </c>
      <c r="B29" s="96" t="s">
        <v>360</v>
      </c>
      <c r="C29" s="97" t="s">
        <v>360</v>
      </c>
      <c r="D29" s="97" t="s">
        <v>360</v>
      </c>
      <c r="E29" s="193"/>
      <c r="F29" s="194"/>
      <c r="G29" s="184" t="s">
        <v>640</v>
      </c>
      <c r="H29" s="77"/>
      <c r="I29" s="74" t="s">
        <v>361</v>
      </c>
      <c r="J29" s="74" t="s">
        <v>362</v>
      </c>
      <c r="K29" s="90"/>
      <c r="L29" s="90"/>
    </row>
    <row r="30" spans="1:12" ht="69">
      <c r="A30" s="72"/>
      <c r="B30" s="81">
        <v>42485</v>
      </c>
      <c r="C30" s="77" t="s">
        <v>159</v>
      </c>
      <c r="D30" s="77" t="s">
        <v>128</v>
      </c>
      <c r="E30" s="193"/>
      <c r="F30" s="194"/>
      <c r="G30" s="200" t="s">
        <v>10</v>
      </c>
      <c r="H30" s="77" t="s">
        <v>163</v>
      </c>
      <c r="I30" s="74" t="s">
        <v>363</v>
      </c>
      <c r="J30" s="74" t="s">
        <v>364</v>
      </c>
      <c r="K30" s="90"/>
      <c r="L30" s="90"/>
    </row>
    <row r="31" spans="1:12" ht="55.2">
      <c r="A31" s="72"/>
      <c r="B31" s="81">
        <v>42477</v>
      </c>
      <c r="C31" s="77" t="s">
        <v>127</v>
      </c>
      <c r="D31" s="77" t="s">
        <v>128</v>
      </c>
      <c r="E31" s="193"/>
      <c r="F31" s="194"/>
      <c r="G31" s="186" t="s">
        <v>441</v>
      </c>
      <c r="H31" s="77"/>
      <c r="I31" s="74" t="s">
        <v>365</v>
      </c>
      <c r="J31" s="74" t="s">
        <v>366</v>
      </c>
      <c r="K31" s="90"/>
      <c r="L31" s="90"/>
    </row>
    <row r="32" spans="1:12" ht="27.6">
      <c r="A32" s="72"/>
      <c r="B32" s="81">
        <v>42504</v>
      </c>
      <c r="C32" s="77" t="s">
        <v>127</v>
      </c>
      <c r="D32" s="77" t="s">
        <v>128</v>
      </c>
      <c r="E32" s="193"/>
      <c r="F32" s="194"/>
      <c r="G32" s="186" t="s">
        <v>441</v>
      </c>
      <c r="H32" s="77"/>
      <c r="I32" s="74" t="s">
        <v>367</v>
      </c>
      <c r="J32" s="74" t="s">
        <v>368</v>
      </c>
      <c r="K32" s="90"/>
      <c r="L32" s="90"/>
    </row>
    <row r="33" spans="1:12" ht="82.8">
      <c r="A33" s="72" t="s">
        <v>116</v>
      </c>
      <c r="B33" s="81">
        <v>42501</v>
      </c>
      <c r="C33" s="77" t="s">
        <v>127</v>
      </c>
      <c r="D33" s="91" t="s">
        <v>173</v>
      </c>
      <c r="E33" s="193"/>
      <c r="F33" s="194"/>
      <c r="G33" s="184" t="s">
        <v>640</v>
      </c>
      <c r="H33" s="77" t="s">
        <v>369</v>
      </c>
      <c r="I33" s="74" t="s">
        <v>370</v>
      </c>
      <c r="J33" s="74" t="s">
        <v>371</v>
      </c>
      <c r="K33" s="90"/>
      <c r="L33" s="90"/>
    </row>
    <row r="34" spans="1:12" ht="69.599999999999994">
      <c r="A34" s="72" t="s">
        <v>116</v>
      </c>
      <c r="B34" s="81">
        <v>42499</v>
      </c>
      <c r="C34" s="77" t="s">
        <v>372</v>
      </c>
      <c r="D34" s="77" t="s">
        <v>128</v>
      </c>
      <c r="E34" s="193"/>
      <c r="F34" s="194"/>
      <c r="G34" s="184" t="s">
        <v>640</v>
      </c>
      <c r="H34" s="77"/>
      <c r="I34" s="74" t="s">
        <v>373</v>
      </c>
      <c r="J34" s="74" t="s">
        <v>374</v>
      </c>
      <c r="K34" s="90"/>
      <c r="L34" s="90"/>
    </row>
    <row r="35" spans="1:12" ht="34.799999999999997">
      <c r="A35" s="72" t="s">
        <v>116</v>
      </c>
      <c r="B35" s="81" t="s">
        <v>375</v>
      </c>
      <c r="C35" s="77" t="s">
        <v>376</v>
      </c>
      <c r="D35" s="77" t="s">
        <v>128</v>
      </c>
      <c r="E35" s="196"/>
      <c r="F35" s="194"/>
      <c r="G35" s="190" t="s">
        <v>620</v>
      </c>
      <c r="H35" s="77"/>
      <c r="I35" s="74" t="s">
        <v>377</v>
      </c>
      <c r="J35" s="74" t="s">
        <v>378</v>
      </c>
      <c r="K35" s="90"/>
      <c r="L35" s="90"/>
    </row>
    <row r="36" spans="1:12" ht="41.4">
      <c r="A36" s="72"/>
      <c r="B36" s="81" t="s">
        <v>379</v>
      </c>
      <c r="C36" s="77" t="s">
        <v>127</v>
      </c>
      <c r="D36" s="77" t="s">
        <v>128</v>
      </c>
      <c r="E36" s="193">
        <v>0</v>
      </c>
      <c r="F36" s="194">
        <v>243.77</v>
      </c>
      <c r="G36" s="186" t="s">
        <v>441</v>
      </c>
      <c r="H36" s="77" t="s">
        <v>380</v>
      </c>
      <c r="I36" s="74" t="s">
        <v>381</v>
      </c>
      <c r="J36" s="74" t="s">
        <v>382</v>
      </c>
      <c r="K36" s="90"/>
      <c r="L36" s="90"/>
    </row>
    <row r="37" spans="1:12" ht="55.2">
      <c r="A37" s="75"/>
      <c r="B37" s="76">
        <v>42556</v>
      </c>
      <c r="C37" s="77" t="s">
        <v>127</v>
      </c>
      <c r="D37" s="91" t="s">
        <v>173</v>
      </c>
      <c r="E37" s="193">
        <v>2609.6999999999998</v>
      </c>
      <c r="F37" s="194">
        <v>6521.63</v>
      </c>
      <c r="G37" s="185" t="s">
        <v>667</v>
      </c>
      <c r="H37" s="77" t="s">
        <v>383</v>
      </c>
      <c r="I37" s="74" t="s">
        <v>384</v>
      </c>
      <c r="J37" s="74" t="s">
        <v>385</v>
      </c>
      <c r="K37" s="90"/>
      <c r="L37" s="90"/>
    </row>
    <row r="38" spans="1:12" ht="55.2">
      <c r="A38" s="72"/>
      <c r="B38" s="81">
        <v>42524</v>
      </c>
      <c r="C38" s="77" t="s">
        <v>127</v>
      </c>
      <c r="D38" s="77" t="s">
        <v>128</v>
      </c>
      <c r="E38" s="193">
        <v>272.58</v>
      </c>
      <c r="F38" s="194">
        <v>397.58</v>
      </c>
      <c r="G38" s="185" t="s">
        <v>668</v>
      </c>
      <c r="H38" s="77" t="s">
        <v>136</v>
      </c>
      <c r="I38" s="74" t="s">
        <v>386</v>
      </c>
      <c r="J38" s="74" t="s">
        <v>131</v>
      </c>
      <c r="K38" s="90"/>
      <c r="L38" s="90"/>
    </row>
    <row r="39" spans="1:12" ht="55.2">
      <c r="A39" s="75"/>
      <c r="B39" s="76">
        <v>42572</v>
      </c>
      <c r="C39" s="77" t="s">
        <v>127</v>
      </c>
      <c r="D39" s="77" t="s">
        <v>128</v>
      </c>
      <c r="E39" s="197">
        <v>400</v>
      </c>
      <c r="F39" s="194">
        <v>1425</v>
      </c>
      <c r="G39" s="185" t="s">
        <v>669</v>
      </c>
      <c r="H39" s="77" t="s">
        <v>250</v>
      </c>
      <c r="I39" s="74" t="s">
        <v>387</v>
      </c>
      <c r="J39" s="74" t="s">
        <v>388</v>
      </c>
      <c r="K39" s="90"/>
      <c r="L39" s="90"/>
    </row>
    <row r="40" spans="1:12" ht="69">
      <c r="A40" s="75"/>
      <c r="B40" s="76">
        <v>42583</v>
      </c>
      <c r="C40" s="77" t="s">
        <v>127</v>
      </c>
      <c r="D40" s="77" t="s">
        <v>128</v>
      </c>
      <c r="E40" s="193">
        <v>412.51</v>
      </c>
      <c r="F40" s="194">
        <v>503.26</v>
      </c>
      <c r="G40" s="188" t="s">
        <v>670</v>
      </c>
      <c r="H40" s="77" t="s">
        <v>295</v>
      </c>
      <c r="I40" s="74" t="s">
        <v>389</v>
      </c>
      <c r="J40" s="74" t="s">
        <v>390</v>
      </c>
      <c r="K40" s="90"/>
      <c r="L40" s="90"/>
    </row>
    <row r="41" spans="1:12" ht="41.4">
      <c r="A41" s="75"/>
      <c r="B41" s="76">
        <v>42566</v>
      </c>
      <c r="C41" s="77"/>
      <c r="D41" s="98"/>
      <c r="E41" s="194">
        <v>220</v>
      </c>
      <c r="F41" s="194">
        <v>220</v>
      </c>
      <c r="G41" s="188" t="s">
        <v>671</v>
      </c>
      <c r="H41" s="77"/>
      <c r="I41" s="74" t="s">
        <v>391</v>
      </c>
      <c r="J41" s="74" t="s">
        <v>392</v>
      </c>
      <c r="K41" s="90"/>
      <c r="L41" s="90"/>
    </row>
    <row r="42" spans="1:12" ht="41.4">
      <c r="A42" s="75"/>
      <c r="B42" s="76">
        <v>42592</v>
      </c>
      <c r="C42" s="77" t="s">
        <v>127</v>
      </c>
      <c r="D42" s="77" t="s">
        <v>128</v>
      </c>
      <c r="E42" s="196"/>
      <c r="F42" s="194"/>
      <c r="G42" s="187" t="s">
        <v>441</v>
      </c>
      <c r="H42" s="77"/>
      <c r="I42" s="74" t="s">
        <v>393</v>
      </c>
      <c r="J42" s="74" t="s">
        <v>190</v>
      </c>
      <c r="K42" s="90"/>
      <c r="L42" s="90"/>
    </row>
    <row r="43" spans="1:12" ht="96.6">
      <c r="A43" s="75"/>
      <c r="B43" s="76">
        <v>42578</v>
      </c>
      <c r="C43" s="77" t="s">
        <v>127</v>
      </c>
      <c r="D43" s="77" t="s">
        <v>128</v>
      </c>
      <c r="E43" s="193">
        <v>0</v>
      </c>
      <c r="F43" s="194">
        <v>400</v>
      </c>
      <c r="G43" s="186" t="s">
        <v>441</v>
      </c>
      <c r="H43" s="77" t="s">
        <v>394</v>
      </c>
      <c r="I43" s="74" t="s">
        <v>395</v>
      </c>
      <c r="J43" s="74" t="s">
        <v>390</v>
      </c>
      <c r="K43" s="90"/>
      <c r="L43" s="90"/>
    </row>
    <row r="44" spans="1:12" ht="41.4">
      <c r="A44" s="75"/>
      <c r="B44" s="76">
        <v>42624</v>
      </c>
      <c r="C44" s="77" t="s">
        <v>127</v>
      </c>
      <c r="D44" s="77" t="s">
        <v>128</v>
      </c>
      <c r="E44" s="193"/>
      <c r="F44" s="194"/>
      <c r="G44" s="183" t="s">
        <v>396</v>
      </c>
      <c r="H44" s="77"/>
      <c r="I44" s="74" t="s">
        <v>397</v>
      </c>
      <c r="J44" s="74" t="s">
        <v>131</v>
      </c>
      <c r="K44" s="90"/>
      <c r="L44" s="90"/>
    </row>
    <row r="45" spans="1:12" ht="41.4">
      <c r="A45" s="75"/>
      <c r="B45" s="76">
        <v>42629</v>
      </c>
      <c r="C45" s="77" t="s">
        <v>127</v>
      </c>
      <c r="D45" s="77" t="s">
        <v>128</v>
      </c>
      <c r="E45" s="193">
        <v>0</v>
      </c>
      <c r="F45" s="194">
        <f>100+5549.78</f>
        <v>5649.78</v>
      </c>
      <c r="G45" s="186" t="s">
        <v>441</v>
      </c>
      <c r="H45" s="77" t="s">
        <v>132</v>
      </c>
      <c r="I45" s="74" t="s">
        <v>398</v>
      </c>
      <c r="J45" s="74" t="s">
        <v>399</v>
      </c>
      <c r="K45" s="90"/>
      <c r="L45" s="90"/>
    </row>
    <row r="46" spans="1:12" ht="87">
      <c r="A46" s="72" t="s">
        <v>116</v>
      </c>
      <c r="B46" s="81">
        <v>42534</v>
      </c>
      <c r="C46" s="77" t="s">
        <v>127</v>
      </c>
      <c r="D46" s="91" t="s">
        <v>173</v>
      </c>
      <c r="E46" s="193"/>
      <c r="F46" s="194"/>
      <c r="G46" s="186" t="s">
        <v>661</v>
      </c>
      <c r="H46" s="77"/>
      <c r="I46" s="74" t="s">
        <v>400</v>
      </c>
      <c r="J46" s="74" t="s">
        <v>190</v>
      </c>
      <c r="K46" s="90"/>
      <c r="L46" s="90"/>
    </row>
    <row r="47" spans="1:12" ht="87">
      <c r="A47" s="72" t="s">
        <v>116</v>
      </c>
      <c r="B47" s="81">
        <v>42407</v>
      </c>
      <c r="C47" s="77"/>
      <c r="D47" s="77"/>
      <c r="E47" s="193"/>
      <c r="F47" s="194"/>
      <c r="G47" s="186" t="s">
        <v>661</v>
      </c>
      <c r="H47" s="77"/>
      <c r="I47" s="74"/>
      <c r="J47" s="74"/>
      <c r="K47" s="90"/>
      <c r="L47" s="90"/>
    </row>
    <row r="48" spans="1:12" ht="82.8">
      <c r="A48" s="75"/>
      <c r="B48" s="76">
        <v>42639</v>
      </c>
      <c r="C48" s="77" t="s">
        <v>127</v>
      </c>
      <c r="D48" s="77" t="s">
        <v>128</v>
      </c>
      <c r="E48" s="193"/>
      <c r="F48" s="194">
        <v>2650</v>
      </c>
      <c r="G48" s="187" t="s">
        <v>441</v>
      </c>
      <c r="H48" s="77" t="s">
        <v>129</v>
      </c>
      <c r="I48" s="74" t="s">
        <v>401</v>
      </c>
      <c r="J48" s="74" t="s">
        <v>190</v>
      </c>
      <c r="K48" s="90"/>
      <c r="L48" s="90"/>
    </row>
    <row r="49" spans="1:12" ht="41.4">
      <c r="A49" s="75"/>
      <c r="B49" s="76">
        <v>42679</v>
      </c>
      <c r="C49" s="77" t="s">
        <v>127</v>
      </c>
      <c r="D49" s="77" t="s">
        <v>128</v>
      </c>
      <c r="E49" s="193">
        <v>0</v>
      </c>
      <c r="F49" s="194">
        <v>340</v>
      </c>
      <c r="G49" s="186" t="s">
        <v>441</v>
      </c>
      <c r="H49" s="77" t="s">
        <v>148</v>
      </c>
      <c r="I49" s="74" t="s">
        <v>402</v>
      </c>
      <c r="J49" s="74" t="s">
        <v>371</v>
      </c>
      <c r="K49" s="90"/>
      <c r="L49" s="90"/>
    </row>
    <row r="50" spans="1:12" ht="69">
      <c r="A50" s="75"/>
      <c r="B50" s="76">
        <v>42679</v>
      </c>
      <c r="C50" s="77" t="s">
        <v>127</v>
      </c>
      <c r="D50" s="77" t="s">
        <v>128</v>
      </c>
      <c r="E50" s="193">
        <v>0</v>
      </c>
      <c r="F50" s="194">
        <v>1150</v>
      </c>
      <c r="G50" s="186" t="s">
        <v>441</v>
      </c>
      <c r="H50" s="77"/>
      <c r="I50" s="74" t="s">
        <v>403</v>
      </c>
      <c r="J50" s="74" t="s">
        <v>371</v>
      </c>
      <c r="K50" s="90"/>
      <c r="L50" s="90"/>
    </row>
    <row r="51" spans="1:12" ht="27.6">
      <c r="A51" s="72"/>
      <c r="B51" s="81">
        <v>42527</v>
      </c>
      <c r="C51" s="77" t="s">
        <v>127</v>
      </c>
      <c r="D51" s="77" t="s">
        <v>128</v>
      </c>
      <c r="E51" s="193"/>
      <c r="F51" s="194">
        <v>215</v>
      </c>
      <c r="G51" s="183" t="s">
        <v>10</v>
      </c>
      <c r="H51" s="77" t="s">
        <v>132</v>
      </c>
      <c r="I51" s="74" t="s">
        <v>404</v>
      </c>
      <c r="J51" s="74" t="s">
        <v>131</v>
      </c>
      <c r="K51" s="90"/>
      <c r="L51" s="90"/>
    </row>
    <row r="52" spans="1:12" ht="41.4">
      <c r="A52" s="75"/>
      <c r="B52" s="76">
        <v>42560</v>
      </c>
      <c r="C52" s="77" t="s">
        <v>127</v>
      </c>
      <c r="D52" s="77" t="s">
        <v>128</v>
      </c>
      <c r="E52" s="193">
        <v>0</v>
      </c>
      <c r="F52" s="194">
        <v>1246.47</v>
      </c>
      <c r="G52" s="186" t="s">
        <v>441</v>
      </c>
      <c r="H52" s="77"/>
      <c r="I52" s="74" t="s">
        <v>405</v>
      </c>
      <c r="J52" s="74" t="s">
        <v>131</v>
      </c>
      <c r="K52" s="90"/>
      <c r="L52" s="90"/>
    </row>
    <row r="53" spans="1:12" ht="87">
      <c r="A53" s="75"/>
      <c r="B53" s="76">
        <v>42693</v>
      </c>
      <c r="C53" s="77" t="s">
        <v>127</v>
      </c>
      <c r="D53" s="77" t="s">
        <v>128</v>
      </c>
      <c r="E53" s="193">
        <v>0</v>
      </c>
      <c r="F53" s="194">
        <v>3800</v>
      </c>
      <c r="G53" s="186" t="s">
        <v>672</v>
      </c>
      <c r="H53" s="77" t="s">
        <v>231</v>
      </c>
      <c r="I53" s="201" t="s">
        <v>406</v>
      </c>
      <c r="J53" s="74" t="s">
        <v>407</v>
      </c>
      <c r="K53" s="90"/>
      <c r="L53" s="90"/>
    </row>
    <row r="54" spans="1:12" ht="41.4">
      <c r="A54" s="75"/>
      <c r="B54" s="76">
        <v>42701</v>
      </c>
      <c r="C54" s="77" t="s">
        <v>127</v>
      </c>
      <c r="D54" s="77" t="s">
        <v>128</v>
      </c>
      <c r="E54" s="193">
        <v>0</v>
      </c>
      <c r="F54" s="194">
        <v>613.4</v>
      </c>
      <c r="G54" s="186" t="s">
        <v>441</v>
      </c>
      <c r="H54" s="77" t="s">
        <v>204</v>
      </c>
      <c r="I54" s="74" t="s">
        <v>408</v>
      </c>
      <c r="J54" s="74" t="s">
        <v>131</v>
      </c>
      <c r="K54" s="90"/>
      <c r="L54" s="90"/>
    </row>
    <row r="55" spans="1:12" ht="27.6">
      <c r="A55" s="75"/>
      <c r="B55" s="76">
        <v>42734</v>
      </c>
      <c r="C55" s="77" t="s">
        <v>127</v>
      </c>
      <c r="D55" s="77" t="s">
        <v>128</v>
      </c>
      <c r="E55" s="193">
        <v>0</v>
      </c>
      <c r="F55" s="194">
        <v>4160.0200000000004</v>
      </c>
      <c r="G55" s="186" t="s">
        <v>441</v>
      </c>
      <c r="H55" s="77" t="s">
        <v>207</v>
      </c>
      <c r="I55" s="74" t="s">
        <v>409</v>
      </c>
      <c r="J55" s="74" t="s">
        <v>300</v>
      </c>
      <c r="K55" s="90"/>
      <c r="L55" s="90"/>
    </row>
    <row r="56" spans="1:12" ht="69">
      <c r="A56" s="75"/>
      <c r="B56" s="76">
        <v>43093</v>
      </c>
      <c r="C56" s="77" t="s">
        <v>169</v>
      </c>
      <c r="D56" s="91" t="s">
        <v>173</v>
      </c>
      <c r="E56" s="193"/>
      <c r="F56" s="194"/>
      <c r="G56" s="186" t="s">
        <v>441</v>
      </c>
      <c r="H56" s="77"/>
      <c r="I56" s="74" t="s">
        <v>411</v>
      </c>
      <c r="J56" s="74" t="s">
        <v>412</v>
      </c>
      <c r="K56" s="90"/>
      <c r="L56" s="90"/>
    </row>
    <row r="57" spans="1:12" ht="55.2">
      <c r="A57" s="75"/>
      <c r="B57" s="76">
        <v>42725</v>
      </c>
      <c r="C57" s="77" t="s">
        <v>127</v>
      </c>
      <c r="D57" s="77" t="s">
        <v>128</v>
      </c>
      <c r="E57" s="193">
        <v>0</v>
      </c>
      <c r="F57" s="194">
        <v>1787.89</v>
      </c>
      <c r="G57" s="186" t="s">
        <v>441</v>
      </c>
      <c r="H57" s="77" t="s">
        <v>148</v>
      </c>
      <c r="I57" s="74" t="s">
        <v>413</v>
      </c>
      <c r="J57" s="74" t="s">
        <v>414</v>
      </c>
      <c r="K57" s="90"/>
      <c r="L57" s="90"/>
    </row>
    <row r="58" spans="1:12" ht="41.4">
      <c r="A58" s="75"/>
      <c r="B58" s="76"/>
      <c r="C58" s="77" t="s">
        <v>127</v>
      </c>
      <c r="D58" s="77" t="s">
        <v>128</v>
      </c>
      <c r="E58" s="193"/>
      <c r="F58" s="194">
        <v>698</v>
      </c>
      <c r="G58" s="200" t="s">
        <v>10</v>
      </c>
      <c r="H58" s="77"/>
      <c r="I58" s="74" t="s">
        <v>415</v>
      </c>
      <c r="J58" s="74" t="s">
        <v>416</v>
      </c>
      <c r="K58" s="90"/>
      <c r="L58" s="90"/>
    </row>
    <row r="59" spans="1:12" ht="55.2">
      <c r="A59" s="72"/>
      <c r="B59" s="81">
        <v>42487</v>
      </c>
      <c r="C59" s="77" t="s">
        <v>169</v>
      </c>
      <c r="D59" s="91" t="s">
        <v>173</v>
      </c>
      <c r="E59" s="193"/>
      <c r="F59" s="194"/>
      <c r="G59" s="186" t="s">
        <v>441</v>
      </c>
      <c r="H59" s="77"/>
      <c r="I59" s="74" t="s">
        <v>417</v>
      </c>
      <c r="J59" s="74" t="s">
        <v>418</v>
      </c>
      <c r="K59" s="90"/>
      <c r="L59" s="90"/>
    </row>
    <row r="60" spans="1:12" ht="69">
      <c r="A60" s="75"/>
      <c r="B60" s="76">
        <v>42596</v>
      </c>
      <c r="C60" s="77" t="s">
        <v>127</v>
      </c>
      <c r="D60" s="77" t="s">
        <v>128</v>
      </c>
      <c r="E60" s="193"/>
      <c r="F60" s="194"/>
      <c r="G60" s="200" t="s">
        <v>10</v>
      </c>
      <c r="H60" s="77" t="s">
        <v>419</v>
      </c>
      <c r="I60" s="74" t="s">
        <v>420</v>
      </c>
      <c r="J60" s="74" t="s">
        <v>131</v>
      </c>
      <c r="K60" s="90"/>
      <c r="L60" s="90"/>
    </row>
    <row r="61" spans="1:12" ht="82.8">
      <c r="A61" s="75"/>
      <c r="B61" s="76">
        <v>42627</v>
      </c>
      <c r="C61" s="77" t="s">
        <v>169</v>
      </c>
      <c r="D61" s="91" t="s">
        <v>173</v>
      </c>
      <c r="E61" s="193"/>
      <c r="F61" s="194"/>
      <c r="G61" s="200" t="s">
        <v>10</v>
      </c>
      <c r="H61" s="77"/>
      <c r="I61" s="74" t="s">
        <v>421</v>
      </c>
      <c r="J61" s="74" t="s">
        <v>422</v>
      </c>
      <c r="K61" s="90"/>
      <c r="L61" s="90"/>
    </row>
    <row r="62" spans="1:12" ht="55.2">
      <c r="A62" s="72"/>
      <c r="B62" s="81">
        <v>42385</v>
      </c>
      <c r="C62" s="77" t="s">
        <v>423</v>
      </c>
      <c r="D62" s="84" t="s">
        <v>173</v>
      </c>
      <c r="E62" s="196"/>
      <c r="F62" s="194"/>
      <c r="G62" s="190" t="s">
        <v>620</v>
      </c>
      <c r="H62" s="77"/>
      <c r="I62" s="74" t="s">
        <v>424</v>
      </c>
      <c r="J62" s="74" t="s">
        <v>425</v>
      </c>
      <c r="K62" s="90"/>
      <c r="L62" s="90"/>
    </row>
    <row r="63" spans="1:12" ht="69">
      <c r="A63" s="75"/>
      <c r="B63" s="76">
        <v>42728</v>
      </c>
      <c r="C63" s="77" t="s">
        <v>169</v>
      </c>
      <c r="D63" s="91" t="s">
        <v>173</v>
      </c>
      <c r="E63" s="193">
        <v>2275</v>
      </c>
      <c r="F63" s="194">
        <v>4153</v>
      </c>
      <c r="G63" s="189" t="s">
        <v>673</v>
      </c>
      <c r="H63" s="77"/>
      <c r="I63" s="74" t="s">
        <v>426</v>
      </c>
      <c r="J63" s="74" t="s">
        <v>427</v>
      </c>
      <c r="K63" s="90"/>
      <c r="L63" s="90"/>
    </row>
    <row r="64" spans="1:12" ht="34.799999999999997">
      <c r="A64" s="72" t="s">
        <v>116</v>
      </c>
      <c r="B64" s="81"/>
      <c r="C64" s="73"/>
      <c r="D64" s="73"/>
      <c r="E64" s="202"/>
      <c r="F64" s="203"/>
      <c r="G64" s="184" t="s">
        <v>620</v>
      </c>
      <c r="H64" s="73"/>
      <c r="I64" s="204"/>
      <c r="J64" s="204"/>
      <c r="K64" s="99"/>
      <c r="L64" s="99"/>
    </row>
    <row r="65" spans="1:12" ht="55.2">
      <c r="A65" s="72" t="s">
        <v>116</v>
      </c>
      <c r="B65" s="81">
        <v>42533</v>
      </c>
      <c r="C65" s="77" t="s">
        <v>428</v>
      </c>
      <c r="D65" s="77" t="s">
        <v>128</v>
      </c>
      <c r="E65" s="193"/>
      <c r="F65" s="194"/>
      <c r="G65" s="184" t="s">
        <v>620</v>
      </c>
      <c r="H65" s="77"/>
      <c r="I65" s="74" t="s">
        <v>429</v>
      </c>
      <c r="J65" s="74" t="s">
        <v>430</v>
      </c>
      <c r="K65" s="90"/>
      <c r="L65" s="90"/>
    </row>
    <row r="66" spans="1:12" ht="34.799999999999997">
      <c r="A66" s="75"/>
      <c r="B66" s="76"/>
      <c r="C66" s="77"/>
      <c r="D66" s="77"/>
      <c r="E66" s="193"/>
      <c r="F66" s="194"/>
      <c r="G66" s="191" t="s">
        <v>620</v>
      </c>
      <c r="H66" s="77"/>
      <c r="I66" s="74"/>
      <c r="J66" s="74"/>
      <c r="K66" s="90"/>
      <c r="L66" s="90"/>
    </row>
    <row r="67" spans="1:12" ht="82.8">
      <c r="A67" s="72"/>
      <c r="B67" s="81">
        <v>42506</v>
      </c>
      <c r="C67" s="77" t="s">
        <v>169</v>
      </c>
      <c r="D67" s="91" t="s">
        <v>173</v>
      </c>
      <c r="E67" s="193"/>
      <c r="F67" s="194"/>
      <c r="G67" s="186" t="s">
        <v>441</v>
      </c>
      <c r="H67" s="77"/>
      <c r="I67" s="74" t="s">
        <v>431</v>
      </c>
      <c r="J67" s="74" t="s">
        <v>432</v>
      </c>
      <c r="K67" s="90"/>
      <c r="L67" s="90"/>
    </row>
    <row r="68" spans="1:12" ht="82.8">
      <c r="A68" s="72" t="s">
        <v>116</v>
      </c>
      <c r="B68" s="81">
        <v>42485</v>
      </c>
      <c r="C68" s="77" t="s">
        <v>169</v>
      </c>
      <c r="D68" s="91" t="s">
        <v>173</v>
      </c>
      <c r="E68" s="193"/>
      <c r="F68" s="194"/>
      <c r="G68" s="184" t="s">
        <v>620</v>
      </c>
      <c r="H68" s="77"/>
      <c r="I68" s="74" t="s">
        <v>433</v>
      </c>
      <c r="J68" s="74" t="s">
        <v>434</v>
      </c>
      <c r="K68" s="90"/>
      <c r="L68" s="90"/>
    </row>
    <row r="69" spans="1:12" ht="34.799999999999997">
      <c r="A69" s="72"/>
      <c r="B69" s="81">
        <v>42430</v>
      </c>
      <c r="C69" s="77" t="s">
        <v>169</v>
      </c>
      <c r="D69" s="91" t="s">
        <v>173</v>
      </c>
      <c r="E69" s="193"/>
      <c r="F69" s="194"/>
      <c r="G69" s="184" t="s">
        <v>620</v>
      </c>
      <c r="H69" s="77"/>
      <c r="I69" s="74" t="s">
        <v>435</v>
      </c>
      <c r="J69" s="74" t="s">
        <v>436</v>
      </c>
      <c r="K69" s="90"/>
      <c r="L69" s="90"/>
    </row>
  </sheetData>
  <printOptions horizontalCentered="1"/>
  <pageMargins left="0.19685039370078741" right="0.19685039370078741" top="0.31496062992125984" bottom="0.39370078740157483" header="0.31496062992125984" footer="0.15748031496062992"/>
  <pageSetup paperSize="9" orientation="landscape" r:id="rId1"/>
  <headerFooter>
    <oddFooter>&amp;L&amp;"-,Grassetto"&amp;A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="71" zoomScaleNormal="71" workbookViewId="0">
      <pane ySplit="1" topLeftCell="A31" activePane="bottomLeft" state="frozen"/>
      <selection activeCell="H12" sqref="H12"/>
      <selection pane="bottomLeft" sqref="A1:XFD1048576"/>
    </sheetView>
  </sheetViews>
  <sheetFormatPr defaultRowHeight="15.6"/>
  <cols>
    <col min="1" max="1" width="10.33203125" style="217" customWidth="1"/>
    <col min="2" max="2" width="11.6640625" customWidth="1"/>
    <col min="3" max="3" width="13.5546875" customWidth="1"/>
    <col min="4" max="4" width="6.44140625" customWidth="1"/>
    <col min="5" max="5" width="12.77734375" customWidth="1"/>
    <col min="6" max="6" width="13.33203125" customWidth="1"/>
    <col min="7" max="7" width="18.44140625" style="182" customWidth="1"/>
    <col min="9" max="9" width="30.33203125" style="130" customWidth="1"/>
    <col min="10" max="10" width="18" style="130" customWidth="1"/>
  </cols>
  <sheetData>
    <row r="1" spans="1:10" s="125" customFormat="1" ht="36">
      <c r="A1" s="120" t="s">
        <v>116</v>
      </c>
      <c r="B1" s="132" t="s">
        <v>117</v>
      </c>
      <c r="C1" s="132" t="s">
        <v>118</v>
      </c>
      <c r="D1" s="132" t="s">
        <v>119</v>
      </c>
      <c r="E1" s="214" t="s">
        <v>120</v>
      </c>
      <c r="F1" s="206" t="s">
        <v>121</v>
      </c>
      <c r="G1" s="215" t="s">
        <v>123</v>
      </c>
      <c r="H1" s="132" t="s">
        <v>124</v>
      </c>
      <c r="I1" s="143" t="s">
        <v>125</v>
      </c>
      <c r="J1" s="143" t="s">
        <v>126</v>
      </c>
    </row>
    <row r="2" spans="1:10" ht="26.4">
      <c r="A2" s="216"/>
      <c r="B2" s="76">
        <v>42740</v>
      </c>
      <c r="C2" s="77" t="s">
        <v>172</v>
      </c>
      <c r="D2" s="84" t="s">
        <v>173</v>
      </c>
      <c r="E2" s="79"/>
      <c r="F2" s="80"/>
      <c r="G2" s="209" t="s">
        <v>10</v>
      </c>
      <c r="H2" s="77"/>
      <c r="I2" s="83" t="s">
        <v>174</v>
      </c>
      <c r="J2" s="83"/>
    </row>
    <row r="3" spans="1:10" ht="31.2">
      <c r="A3" s="216"/>
      <c r="B3" s="76">
        <v>42766</v>
      </c>
      <c r="C3" s="77" t="s">
        <v>127</v>
      </c>
      <c r="D3" s="84" t="s">
        <v>128</v>
      </c>
      <c r="E3" s="79">
        <v>200</v>
      </c>
      <c r="F3" s="80">
        <v>425.95</v>
      </c>
      <c r="G3" s="211" t="s">
        <v>674</v>
      </c>
      <c r="H3" s="77" t="s">
        <v>136</v>
      </c>
      <c r="I3" s="83" t="s">
        <v>175</v>
      </c>
      <c r="J3" s="83" t="s">
        <v>176</v>
      </c>
    </row>
    <row r="4" spans="1:10" ht="52.8">
      <c r="A4" s="216"/>
      <c r="B4" s="76">
        <v>42766</v>
      </c>
      <c r="C4" s="77" t="s">
        <v>127</v>
      </c>
      <c r="D4" s="84" t="s">
        <v>128</v>
      </c>
      <c r="E4" s="79">
        <v>0</v>
      </c>
      <c r="F4" s="80">
        <f>891.92+320</f>
        <v>1211.92</v>
      </c>
      <c r="G4" s="181" t="s">
        <v>441</v>
      </c>
      <c r="H4" s="77" t="s">
        <v>161</v>
      </c>
      <c r="I4" s="83" t="s">
        <v>177</v>
      </c>
      <c r="J4" s="83" t="s">
        <v>178</v>
      </c>
    </row>
    <row r="5" spans="1:10" ht="52.8">
      <c r="A5" s="216"/>
      <c r="B5" s="76">
        <v>42770</v>
      </c>
      <c r="C5" s="77" t="s">
        <v>127</v>
      </c>
      <c r="D5" s="84" t="s">
        <v>128</v>
      </c>
      <c r="E5" s="79"/>
      <c r="F5" s="80"/>
      <c r="G5" s="181" t="s">
        <v>441</v>
      </c>
      <c r="H5" s="77"/>
      <c r="I5" s="83" t="s">
        <v>179</v>
      </c>
      <c r="J5" s="83" t="s">
        <v>180</v>
      </c>
    </row>
    <row r="6" spans="1:10" ht="52.8">
      <c r="A6" s="216"/>
      <c r="B6" s="76">
        <v>42764</v>
      </c>
      <c r="C6" s="77" t="s">
        <v>169</v>
      </c>
      <c r="D6" s="84" t="s">
        <v>173</v>
      </c>
      <c r="E6" s="79"/>
      <c r="F6" s="80"/>
      <c r="G6" s="181" t="s">
        <v>441</v>
      </c>
      <c r="H6" s="77" t="s">
        <v>161</v>
      </c>
      <c r="I6" s="83" t="s">
        <v>181</v>
      </c>
      <c r="J6" s="83" t="s">
        <v>182</v>
      </c>
    </row>
    <row r="7" spans="1:10" ht="52.8">
      <c r="A7" s="216"/>
      <c r="B7" s="76">
        <v>42773</v>
      </c>
      <c r="C7" s="77" t="s">
        <v>127</v>
      </c>
      <c r="D7" s="84" t="s">
        <v>128</v>
      </c>
      <c r="E7" s="79">
        <v>0</v>
      </c>
      <c r="F7" s="80">
        <v>200</v>
      </c>
      <c r="G7" s="181" t="s">
        <v>441</v>
      </c>
      <c r="H7" s="77" t="s">
        <v>183</v>
      </c>
      <c r="I7" s="83" t="s">
        <v>184</v>
      </c>
      <c r="J7" s="83" t="s">
        <v>185</v>
      </c>
    </row>
    <row r="8" spans="1:10" ht="92.4">
      <c r="A8" s="216"/>
      <c r="B8" s="76">
        <v>42784</v>
      </c>
      <c r="C8" s="77" t="s">
        <v>159</v>
      </c>
      <c r="D8" s="84" t="s">
        <v>173</v>
      </c>
      <c r="E8" s="79"/>
      <c r="F8" s="80"/>
      <c r="G8" s="209" t="s">
        <v>10</v>
      </c>
      <c r="H8" s="77"/>
      <c r="I8" s="83" t="s">
        <v>186</v>
      </c>
      <c r="J8" s="83" t="s">
        <v>187</v>
      </c>
    </row>
    <row r="9" spans="1:10" ht="39.6">
      <c r="A9" s="216"/>
      <c r="B9" s="76">
        <v>42755</v>
      </c>
      <c r="C9" s="77" t="s">
        <v>127</v>
      </c>
      <c r="D9" s="84" t="s">
        <v>128</v>
      </c>
      <c r="E9" s="79"/>
      <c r="F9" s="80"/>
      <c r="G9" s="181" t="s">
        <v>441</v>
      </c>
      <c r="H9" s="77" t="s">
        <v>188</v>
      </c>
      <c r="I9" s="83" t="s">
        <v>189</v>
      </c>
      <c r="J9" s="83" t="s">
        <v>190</v>
      </c>
    </row>
    <row r="10" spans="1:10" ht="39.6">
      <c r="A10" s="216"/>
      <c r="B10" s="76">
        <v>42784</v>
      </c>
      <c r="C10" s="77" t="s">
        <v>127</v>
      </c>
      <c r="D10" s="84" t="s">
        <v>128</v>
      </c>
      <c r="E10" s="79"/>
      <c r="F10" s="80"/>
      <c r="G10" s="181" t="s">
        <v>441</v>
      </c>
      <c r="H10" s="77"/>
      <c r="I10" s="83" t="s">
        <v>191</v>
      </c>
      <c r="J10" s="83" t="s">
        <v>192</v>
      </c>
    </row>
    <row r="11" spans="1:10" ht="31.2">
      <c r="A11" s="216"/>
      <c r="B11" s="76">
        <v>42791</v>
      </c>
      <c r="C11" s="77" t="s">
        <v>127</v>
      </c>
      <c r="D11" s="84" t="s">
        <v>128</v>
      </c>
      <c r="E11" s="79">
        <v>280</v>
      </c>
      <c r="F11" s="80">
        <v>507.52</v>
      </c>
      <c r="G11" s="211" t="s">
        <v>649</v>
      </c>
      <c r="H11" s="77"/>
      <c r="I11" s="83" t="s">
        <v>193</v>
      </c>
      <c r="J11" s="83" t="s">
        <v>194</v>
      </c>
    </row>
    <row r="12" spans="1:10" ht="27.6">
      <c r="A12" s="216"/>
      <c r="B12" s="76">
        <v>42786</v>
      </c>
      <c r="C12" s="77" t="s">
        <v>195</v>
      </c>
      <c r="D12" s="84" t="s">
        <v>128</v>
      </c>
      <c r="E12" s="79"/>
      <c r="F12" s="80"/>
      <c r="G12" s="209" t="s">
        <v>10</v>
      </c>
      <c r="H12" s="77" t="s">
        <v>196</v>
      </c>
      <c r="I12" s="83" t="s">
        <v>197</v>
      </c>
      <c r="J12" s="83" t="s">
        <v>198</v>
      </c>
    </row>
    <row r="13" spans="1:10" ht="31.2">
      <c r="A13" s="216"/>
      <c r="B13" s="76">
        <v>42810</v>
      </c>
      <c r="C13" s="77" t="s">
        <v>169</v>
      </c>
      <c r="D13" s="84" t="s">
        <v>173</v>
      </c>
      <c r="E13" s="79">
        <v>8614</v>
      </c>
      <c r="F13" s="80">
        <v>12177.84</v>
      </c>
      <c r="G13" s="211" t="s">
        <v>675</v>
      </c>
      <c r="H13" s="77"/>
      <c r="I13" s="83" t="s">
        <v>199</v>
      </c>
      <c r="J13" s="83" t="s">
        <v>200</v>
      </c>
    </row>
    <row r="14" spans="1:10" ht="52.8">
      <c r="A14" s="216"/>
      <c r="B14" s="76">
        <v>42822</v>
      </c>
      <c r="C14" s="77" t="s">
        <v>169</v>
      </c>
      <c r="D14" s="84" t="s">
        <v>173</v>
      </c>
      <c r="E14" s="79"/>
      <c r="F14" s="80"/>
      <c r="G14" s="181" t="s">
        <v>441</v>
      </c>
      <c r="H14" s="77"/>
      <c r="I14" s="83" t="s">
        <v>201</v>
      </c>
      <c r="J14" s="83" t="s">
        <v>200</v>
      </c>
    </row>
    <row r="15" spans="1:10" ht="52.8">
      <c r="A15" s="216"/>
      <c r="B15" s="76">
        <v>42830</v>
      </c>
      <c r="C15" s="77" t="s">
        <v>127</v>
      </c>
      <c r="D15" s="84" t="s">
        <v>128</v>
      </c>
      <c r="E15" s="79"/>
      <c r="F15" s="80"/>
      <c r="G15" s="181" t="s">
        <v>441</v>
      </c>
      <c r="H15" s="77" t="s">
        <v>188</v>
      </c>
      <c r="I15" s="83" t="s">
        <v>202</v>
      </c>
      <c r="J15" s="83" t="s">
        <v>203</v>
      </c>
    </row>
    <row r="16" spans="1:10">
      <c r="A16" s="216"/>
      <c r="B16" s="76">
        <v>42832</v>
      </c>
      <c r="C16" s="77" t="s">
        <v>127</v>
      </c>
      <c r="D16" s="84" t="s">
        <v>128</v>
      </c>
      <c r="E16" s="79"/>
      <c r="F16" s="80"/>
      <c r="G16" s="181" t="s">
        <v>441</v>
      </c>
      <c r="H16" s="77" t="s">
        <v>204</v>
      </c>
      <c r="I16" s="83" t="s">
        <v>205</v>
      </c>
      <c r="J16" s="83" t="s">
        <v>206</v>
      </c>
    </row>
    <row r="17" spans="1:10">
      <c r="A17" s="216"/>
      <c r="B17" s="76">
        <v>42854</v>
      </c>
      <c r="C17" s="77" t="s">
        <v>159</v>
      </c>
      <c r="D17" s="84" t="s">
        <v>128</v>
      </c>
      <c r="E17" s="79">
        <v>0</v>
      </c>
      <c r="F17" s="80">
        <v>982.61</v>
      </c>
      <c r="G17" s="181" t="s">
        <v>441</v>
      </c>
      <c r="H17" s="77" t="s">
        <v>207</v>
      </c>
      <c r="I17" s="83" t="s">
        <v>208</v>
      </c>
      <c r="J17" s="83" t="s">
        <v>131</v>
      </c>
    </row>
    <row r="18" spans="1:10" ht="52.8">
      <c r="A18" s="216"/>
      <c r="B18" s="76">
        <v>42855</v>
      </c>
      <c r="C18" s="77" t="s">
        <v>127</v>
      </c>
      <c r="D18" s="84" t="s">
        <v>128</v>
      </c>
      <c r="E18" s="79">
        <v>100</v>
      </c>
      <c r="F18" s="80">
        <v>170.01</v>
      </c>
      <c r="G18" s="212" t="s">
        <v>676</v>
      </c>
      <c r="H18" s="77" t="s">
        <v>209</v>
      </c>
      <c r="I18" s="83" t="s">
        <v>210</v>
      </c>
      <c r="J18" s="83" t="s">
        <v>131</v>
      </c>
    </row>
    <row r="19" spans="1:10" ht="52.8">
      <c r="A19" s="216"/>
      <c r="B19" s="76">
        <v>42862</v>
      </c>
      <c r="C19" s="77" t="s">
        <v>127</v>
      </c>
      <c r="D19" s="84" t="s">
        <v>128</v>
      </c>
      <c r="E19" s="79">
        <v>0</v>
      </c>
      <c r="F19" s="80">
        <v>130</v>
      </c>
      <c r="G19" s="181" t="s">
        <v>441</v>
      </c>
      <c r="H19" s="77" t="s">
        <v>129</v>
      </c>
      <c r="I19" s="83" t="s">
        <v>211</v>
      </c>
      <c r="J19" s="83" t="s">
        <v>212</v>
      </c>
    </row>
    <row r="20" spans="1:10" ht="52.8">
      <c r="A20" s="216"/>
      <c r="B20" s="76">
        <v>42820</v>
      </c>
      <c r="C20" s="77" t="s">
        <v>127</v>
      </c>
      <c r="D20" s="84" t="s">
        <v>128</v>
      </c>
      <c r="E20" s="79"/>
      <c r="F20" s="80"/>
      <c r="G20" s="212" t="s">
        <v>677</v>
      </c>
      <c r="H20" s="77" t="s">
        <v>161</v>
      </c>
      <c r="I20" s="83" t="s">
        <v>213</v>
      </c>
      <c r="J20" s="83" t="s">
        <v>214</v>
      </c>
    </row>
    <row r="21" spans="1:10" ht="39.6">
      <c r="A21" s="216"/>
      <c r="B21" s="76">
        <v>42862</v>
      </c>
      <c r="C21" s="77" t="s">
        <v>127</v>
      </c>
      <c r="D21" s="84" t="s">
        <v>128</v>
      </c>
      <c r="E21" s="79"/>
      <c r="F21" s="80"/>
      <c r="G21" s="181" t="s">
        <v>441</v>
      </c>
      <c r="H21" s="77" t="s">
        <v>215</v>
      </c>
      <c r="I21" s="83" t="s">
        <v>216</v>
      </c>
      <c r="J21" s="83" t="s">
        <v>131</v>
      </c>
    </row>
    <row r="22" spans="1:10" ht="39.6">
      <c r="A22" s="216"/>
      <c r="B22" s="76">
        <v>42858</v>
      </c>
      <c r="C22" s="77" t="s">
        <v>127</v>
      </c>
      <c r="D22" s="84" t="s">
        <v>128</v>
      </c>
      <c r="E22" s="79">
        <v>0</v>
      </c>
      <c r="F22" s="80">
        <v>1272.47</v>
      </c>
      <c r="G22" s="181" t="s">
        <v>441</v>
      </c>
      <c r="H22" s="77"/>
      <c r="I22" s="83" t="s">
        <v>217</v>
      </c>
      <c r="J22" s="83" t="s">
        <v>131</v>
      </c>
    </row>
    <row r="23" spans="1:10" ht="26.4">
      <c r="A23" s="216"/>
      <c r="B23" s="76">
        <v>42872</v>
      </c>
      <c r="C23" s="77" t="s">
        <v>127</v>
      </c>
      <c r="D23" s="84" t="s">
        <v>128</v>
      </c>
      <c r="E23" s="79"/>
      <c r="F23" s="80"/>
      <c r="G23" s="209" t="s">
        <v>10</v>
      </c>
      <c r="H23" s="77"/>
      <c r="I23" s="83" t="s">
        <v>218</v>
      </c>
      <c r="J23" s="83" t="s">
        <v>131</v>
      </c>
    </row>
    <row r="24" spans="1:10" ht="66">
      <c r="A24" s="216" t="s">
        <v>116</v>
      </c>
      <c r="B24" s="76">
        <v>42878</v>
      </c>
      <c r="C24" s="77" t="s">
        <v>172</v>
      </c>
      <c r="D24" s="84" t="s">
        <v>173</v>
      </c>
      <c r="E24" s="79"/>
      <c r="F24" s="80"/>
      <c r="G24" s="181" t="s">
        <v>620</v>
      </c>
      <c r="H24" s="77"/>
      <c r="I24" s="83" t="s">
        <v>219</v>
      </c>
      <c r="J24" s="83" t="s">
        <v>220</v>
      </c>
    </row>
    <row r="25" spans="1:10" ht="15">
      <c r="A25" s="216"/>
      <c r="B25" s="76">
        <v>42900</v>
      </c>
      <c r="C25" s="77" t="s">
        <v>159</v>
      </c>
      <c r="D25" s="84" t="s">
        <v>173</v>
      </c>
      <c r="E25" s="79"/>
      <c r="F25" s="80"/>
      <c r="G25" s="209" t="s">
        <v>10</v>
      </c>
      <c r="H25" s="77" t="s">
        <v>204</v>
      </c>
      <c r="I25" s="83" t="s">
        <v>221</v>
      </c>
      <c r="J25" s="83" t="s">
        <v>222</v>
      </c>
    </row>
    <row r="26" spans="1:10" ht="26.4">
      <c r="A26" s="216"/>
      <c r="B26" s="76">
        <v>42924</v>
      </c>
      <c r="C26" s="77" t="s">
        <v>127</v>
      </c>
      <c r="D26" s="84" t="s">
        <v>128</v>
      </c>
      <c r="E26" s="79">
        <v>0</v>
      </c>
      <c r="F26" s="80">
        <f>114.75+25.25+138.4</f>
        <v>278.39999999999998</v>
      </c>
      <c r="G26" s="181" t="s">
        <v>441</v>
      </c>
      <c r="H26" s="77" t="s">
        <v>223</v>
      </c>
      <c r="I26" s="83" t="s">
        <v>224</v>
      </c>
      <c r="J26" s="83" t="s">
        <v>225</v>
      </c>
    </row>
    <row r="27" spans="1:10" ht="26.4">
      <c r="A27" s="216"/>
      <c r="B27" s="76">
        <v>42873</v>
      </c>
      <c r="C27" s="77" t="s">
        <v>159</v>
      </c>
      <c r="D27" s="84" t="s">
        <v>173</v>
      </c>
      <c r="E27" s="79"/>
      <c r="F27" s="80"/>
      <c r="G27" s="209" t="s">
        <v>10</v>
      </c>
      <c r="H27" s="77"/>
      <c r="I27" s="83" t="s">
        <v>226</v>
      </c>
      <c r="J27" s="83" t="s">
        <v>227</v>
      </c>
    </row>
    <row r="28" spans="1:10" ht="39.6">
      <c r="A28" s="216"/>
      <c r="B28" s="76">
        <v>42766</v>
      </c>
      <c r="C28" s="77" t="s">
        <v>169</v>
      </c>
      <c r="D28" s="84" t="s">
        <v>173</v>
      </c>
      <c r="E28" s="79"/>
      <c r="F28" s="80"/>
      <c r="G28" s="209" t="s">
        <v>10</v>
      </c>
      <c r="H28" s="77"/>
      <c r="I28" s="83" t="s">
        <v>229</v>
      </c>
      <c r="J28" s="83" t="s">
        <v>230</v>
      </c>
    </row>
    <row r="29" spans="1:10" ht="52.8">
      <c r="A29" s="216"/>
      <c r="B29" s="76">
        <v>42931</v>
      </c>
      <c r="C29" s="77" t="s">
        <v>127</v>
      </c>
      <c r="D29" s="84" t="s">
        <v>128</v>
      </c>
      <c r="E29" s="79"/>
      <c r="F29" s="80"/>
      <c r="G29" s="181" t="s">
        <v>441</v>
      </c>
      <c r="H29" s="77"/>
      <c r="I29" s="83" t="s">
        <v>232</v>
      </c>
      <c r="J29" s="83" t="s">
        <v>138</v>
      </c>
    </row>
    <row r="30" spans="1:10" ht="26.4">
      <c r="A30" s="216"/>
      <c r="B30" s="76">
        <v>42905</v>
      </c>
      <c r="C30" s="77" t="s">
        <v>159</v>
      </c>
      <c r="D30" s="84" t="s">
        <v>173</v>
      </c>
      <c r="E30" s="79"/>
      <c r="F30" s="80"/>
      <c r="G30" s="209" t="s">
        <v>10</v>
      </c>
      <c r="H30" s="77"/>
      <c r="I30" s="83" t="s">
        <v>233</v>
      </c>
      <c r="J30" s="83" t="s">
        <v>234</v>
      </c>
    </row>
    <row r="31" spans="1:10" ht="39.6">
      <c r="A31" s="216"/>
      <c r="B31" s="76">
        <v>42947</v>
      </c>
      <c r="C31" s="77" t="s">
        <v>127</v>
      </c>
      <c r="D31" s="84" t="s">
        <v>128</v>
      </c>
      <c r="E31" s="79">
        <v>144</v>
      </c>
      <c r="F31" s="80">
        <v>205</v>
      </c>
      <c r="G31" s="211" t="s">
        <v>678</v>
      </c>
      <c r="H31" s="77" t="s">
        <v>161</v>
      </c>
      <c r="I31" s="83" t="s">
        <v>235</v>
      </c>
      <c r="J31" s="83" t="s">
        <v>236</v>
      </c>
    </row>
    <row r="32" spans="1:10" ht="39.6">
      <c r="A32" s="216"/>
      <c r="B32" s="76">
        <v>42950</v>
      </c>
      <c r="C32" s="77" t="s">
        <v>159</v>
      </c>
      <c r="D32" s="84" t="s">
        <v>173</v>
      </c>
      <c r="E32" s="79"/>
      <c r="F32" s="80"/>
      <c r="G32" s="209" t="s">
        <v>10</v>
      </c>
      <c r="H32" s="77" t="s">
        <v>163</v>
      </c>
      <c r="I32" s="83" t="s">
        <v>237</v>
      </c>
      <c r="J32" s="83" t="s">
        <v>238</v>
      </c>
    </row>
    <row r="33" spans="1:10" ht="39.6">
      <c r="A33" s="216"/>
      <c r="B33" s="76">
        <v>42948</v>
      </c>
      <c r="C33" s="77" t="s">
        <v>159</v>
      </c>
      <c r="D33" s="84" t="s">
        <v>173</v>
      </c>
      <c r="E33" s="79"/>
      <c r="F33" s="80"/>
      <c r="G33" s="209" t="s">
        <v>10</v>
      </c>
      <c r="H33" s="77" t="s">
        <v>239</v>
      </c>
      <c r="I33" s="83" t="s">
        <v>240</v>
      </c>
      <c r="J33" s="83" t="s">
        <v>241</v>
      </c>
    </row>
    <row r="34" spans="1:10" ht="79.2">
      <c r="A34" s="216"/>
      <c r="B34" s="76">
        <v>42854</v>
      </c>
      <c r="C34" s="77" t="s">
        <v>159</v>
      </c>
      <c r="D34" s="84" t="s">
        <v>173</v>
      </c>
      <c r="E34" s="79"/>
      <c r="F34" s="80"/>
      <c r="G34" s="209" t="s">
        <v>10</v>
      </c>
      <c r="H34" s="77" t="s">
        <v>242</v>
      </c>
      <c r="I34" s="83" t="s">
        <v>243</v>
      </c>
      <c r="J34" s="83" t="s">
        <v>244</v>
      </c>
    </row>
    <row r="35" spans="1:10" ht="26.4">
      <c r="A35" s="216"/>
      <c r="B35" s="76">
        <v>42961</v>
      </c>
      <c r="C35" s="77" t="s">
        <v>127</v>
      </c>
      <c r="D35" s="84" t="s">
        <v>128</v>
      </c>
      <c r="E35" s="79">
        <v>50</v>
      </c>
      <c r="F35" s="80">
        <v>130</v>
      </c>
      <c r="G35" s="210" t="s">
        <v>679</v>
      </c>
      <c r="H35" s="77"/>
      <c r="I35" s="83" t="s">
        <v>245</v>
      </c>
      <c r="J35" s="83" t="s">
        <v>246</v>
      </c>
    </row>
    <row r="36" spans="1:10" ht="55.2">
      <c r="A36" s="216"/>
      <c r="B36" s="76">
        <v>42969</v>
      </c>
      <c r="C36" s="77" t="s">
        <v>127</v>
      </c>
      <c r="D36" s="84" t="s">
        <v>128</v>
      </c>
      <c r="E36" s="79"/>
      <c r="F36" s="80"/>
      <c r="G36" s="213" t="s">
        <v>247</v>
      </c>
      <c r="H36" s="77"/>
      <c r="I36" s="83" t="s">
        <v>248</v>
      </c>
      <c r="J36" s="83" t="s">
        <v>249</v>
      </c>
    </row>
    <row r="37" spans="1:10" ht="39.6">
      <c r="A37" s="216"/>
      <c r="B37" s="76">
        <v>42961</v>
      </c>
      <c r="C37" s="77" t="s">
        <v>127</v>
      </c>
      <c r="D37" s="84" t="s">
        <v>128</v>
      </c>
      <c r="E37" s="79"/>
      <c r="F37" s="80"/>
      <c r="G37" s="181" t="s">
        <v>441</v>
      </c>
      <c r="H37" s="77" t="s">
        <v>250</v>
      </c>
      <c r="I37" s="83" t="s">
        <v>251</v>
      </c>
      <c r="J37" s="83" t="s">
        <v>252</v>
      </c>
    </row>
    <row r="38" spans="1:10">
      <c r="A38" s="216"/>
      <c r="B38" s="76">
        <v>42968</v>
      </c>
      <c r="C38" s="77" t="s">
        <v>159</v>
      </c>
      <c r="D38" s="84" t="s">
        <v>173</v>
      </c>
      <c r="E38" s="79"/>
      <c r="F38" s="80"/>
      <c r="G38" s="181" t="s">
        <v>441</v>
      </c>
      <c r="H38" s="77"/>
      <c r="I38" s="83" t="s">
        <v>253</v>
      </c>
      <c r="J38" s="83" t="s">
        <v>131</v>
      </c>
    </row>
    <row r="39" spans="1:10" ht="15">
      <c r="A39" s="216"/>
      <c r="B39" s="76">
        <v>42833</v>
      </c>
      <c r="C39" s="77" t="s">
        <v>127</v>
      </c>
      <c r="D39" s="84" t="s">
        <v>128</v>
      </c>
      <c r="E39" s="79"/>
      <c r="F39" s="80"/>
      <c r="G39" s="209" t="s">
        <v>10</v>
      </c>
      <c r="H39" s="77" t="s">
        <v>250</v>
      </c>
      <c r="I39" s="83"/>
      <c r="J39" s="83" t="s">
        <v>254</v>
      </c>
    </row>
    <row r="40" spans="1:10" ht="15">
      <c r="A40" s="216"/>
      <c r="B40" s="76">
        <v>42787</v>
      </c>
      <c r="C40" s="77" t="s">
        <v>172</v>
      </c>
      <c r="D40" s="84" t="s">
        <v>173</v>
      </c>
      <c r="E40" s="79"/>
      <c r="F40" s="80"/>
      <c r="G40" s="209" t="s">
        <v>10</v>
      </c>
      <c r="H40" s="77" t="s">
        <v>239</v>
      </c>
      <c r="I40" s="83" t="s">
        <v>255</v>
      </c>
      <c r="J40" s="83" t="s">
        <v>256</v>
      </c>
    </row>
    <row r="41" spans="1:10" ht="39.6">
      <c r="A41" s="216"/>
      <c r="B41" s="76">
        <v>42927</v>
      </c>
      <c r="C41" s="77" t="s">
        <v>169</v>
      </c>
      <c r="D41" s="84" t="s">
        <v>173</v>
      </c>
      <c r="E41" s="79"/>
      <c r="F41" s="80"/>
      <c r="G41" s="209" t="s">
        <v>10</v>
      </c>
      <c r="H41" s="77" t="s">
        <v>129</v>
      </c>
      <c r="I41" s="83" t="s">
        <v>257</v>
      </c>
      <c r="J41" s="83" t="s">
        <v>258</v>
      </c>
    </row>
    <row r="42" spans="1:10" ht="78">
      <c r="A42" s="216" t="s">
        <v>116</v>
      </c>
      <c r="B42" s="76">
        <v>42974</v>
      </c>
      <c r="C42" s="77" t="s">
        <v>127</v>
      </c>
      <c r="D42" s="84" t="s">
        <v>128</v>
      </c>
      <c r="E42" s="79"/>
      <c r="F42" s="80"/>
      <c r="G42" s="181" t="s">
        <v>672</v>
      </c>
      <c r="H42" s="77"/>
      <c r="I42" s="83" t="s">
        <v>259</v>
      </c>
      <c r="J42" s="83" t="s">
        <v>260</v>
      </c>
    </row>
    <row r="43" spans="1:10" ht="78">
      <c r="A43" s="216" t="s">
        <v>116</v>
      </c>
      <c r="B43" s="76">
        <v>42942</v>
      </c>
      <c r="C43" s="77" t="s">
        <v>127</v>
      </c>
      <c r="D43" s="84" t="s">
        <v>173</v>
      </c>
      <c r="E43" s="79"/>
      <c r="F43" s="80"/>
      <c r="G43" s="181" t="s">
        <v>672</v>
      </c>
      <c r="H43" s="77" t="s">
        <v>148</v>
      </c>
      <c r="I43" s="83" t="s">
        <v>261</v>
      </c>
      <c r="J43" s="83" t="s">
        <v>227</v>
      </c>
    </row>
    <row r="44" spans="1:10" ht="26.4">
      <c r="A44" s="216"/>
      <c r="B44" s="76">
        <v>42996</v>
      </c>
      <c r="C44" s="77" t="s">
        <v>127</v>
      </c>
      <c r="D44" s="84" t="s">
        <v>128</v>
      </c>
      <c r="E44" s="79"/>
      <c r="F44" s="80"/>
      <c r="G44" s="181" t="s">
        <v>441</v>
      </c>
      <c r="H44" s="77"/>
      <c r="I44" s="83" t="s">
        <v>262</v>
      </c>
      <c r="J44" s="83" t="s">
        <v>263</v>
      </c>
    </row>
    <row r="45" spans="1:10" ht="79.2">
      <c r="A45" s="216"/>
      <c r="B45" s="76">
        <v>42952</v>
      </c>
      <c r="C45" s="77" t="s">
        <v>159</v>
      </c>
      <c r="D45" s="84" t="s">
        <v>173</v>
      </c>
      <c r="E45" s="79"/>
      <c r="F45" s="80"/>
      <c r="G45" s="181" t="s">
        <v>441</v>
      </c>
      <c r="H45" s="77"/>
      <c r="I45" s="83" t="s">
        <v>264</v>
      </c>
      <c r="J45" s="83" t="s">
        <v>265</v>
      </c>
    </row>
    <row r="46" spans="1:10">
      <c r="A46" s="216"/>
      <c r="B46" s="76">
        <v>42866</v>
      </c>
      <c r="C46" s="77" t="s">
        <v>127</v>
      </c>
      <c r="D46" s="84" t="s">
        <v>128</v>
      </c>
      <c r="E46" s="79"/>
      <c r="F46" s="80"/>
      <c r="G46" s="181" t="s">
        <v>441</v>
      </c>
      <c r="H46" s="77" t="s">
        <v>132</v>
      </c>
      <c r="I46" s="83" t="s">
        <v>266</v>
      </c>
      <c r="J46" s="83" t="s">
        <v>131</v>
      </c>
    </row>
    <row r="47" spans="1:10" ht="39.6">
      <c r="A47" s="216" t="s">
        <v>116</v>
      </c>
      <c r="B47" s="76">
        <v>42967</v>
      </c>
      <c r="C47" s="77" t="s">
        <v>159</v>
      </c>
      <c r="D47" s="84" t="s">
        <v>173</v>
      </c>
      <c r="E47" s="79"/>
      <c r="F47" s="80"/>
      <c r="G47" s="181" t="s">
        <v>620</v>
      </c>
      <c r="H47" s="77" t="s">
        <v>267</v>
      </c>
      <c r="I47" s="83" t="s">
        <v>268</v>
      </c>
      <c r="J47" s="83" t="s">
        <v>269</v>
      </c>
    </row>
    <row r="48" spans="1:10" ht="39.6">
      <c r="A48" s="216"/>
      <c r="B48" s="76">
        <v>43017</v>
      </c>
      <c r="C48" s="77" t="s">
        <v>127</v>
      </c>
      <c r="D48" s="84" t="s">
        <v>173</v>
      </c>
      <c r="E48" s="79"/>
      <c r="F48" s="80"/>
      <c r="G48" s="209" t="s">
        <v>10</v>
      </c>
      <c r="H48" s="77"/>
      <c r="I48" s="83" t="s">
        <v>270</v>
      </c>
      <c r="J48" s="83" t="s">
        <v>271</v>
      </c>
    </row>
    <row r="49" spans="1:10" ht="39.6">
      <c r="A49" s="216"/>
      <c r="B49" s="76" t="s">
        <v>151</v>
      </c>
      <c r="C49" s="77" t="s">
        <v>127</v>
      </c>
      <c r="D49" s="84" t="s">
        <v>128</v>
      </c>
      <c r="E49" s="79"/>
      <c r="F49" s="80"/>
      <c r="G49" s="209" t="s">
        <v>10</v>
      </c>
      <c r="H49" s="77" t="s">
        <v>272</v>
      </c>
      <c r="I49" s="83" t="s">
        <v>273</v>
      </c>
      <c r="J49" s="83" t="s">
        <v>274</v>
      </c>
    </row>
    <row r="50" spans="1:10" ht="26.4">
      <c r="A50" s="216"/>
      <c r="B50" s="76">
        <v>43024</v>
      </c>
      <c r="C50" s="77" t="s">
        <v>127</v>
      </c>
      <c r="D50" s="84" t="s">
        <v>128</v>
      </c>
      <c r="E50" s="79"/>
      <c r="F50" s="80"/>
      <c r="G50" s="181" t="s">
        <v>441</v>
      </c>
      <c r="H50" s="77"/>
      <c r="I50" s="83" t="s">
        <v>275</v>
      </c>
      <c r="J50" s="83" t="s">
        <v>276</v>
      </c>
    </row>
    <row r="51" spans="1:10" ht="39.6">
      <c r="A51" s="216"/>
      <c r="B51" s="76">
        <v>43016</v>
      </c>
      <c r="C51" s="77"/>
      <c r="D51" s="84" t="s">
        <v>128</v>
      </c>
      <c r="E51" s="79"/>
      <c r="F51" s="80"/>
      <c r="G51" s="209" t="s">
        <v>10</v>
      </c>
      <c r="H51" s="77" t="s">
        <v>129</v>
      </c>
      <c r="I51" s="83" t="s">
        <v>277</v>
      </c>
      <c r="J51" s="83" t="s">
        <v>256</v>
      </c>
    </row>
    <row r="52" spans="1:10">
      <c r="A52" s="216"/>
      <c r="B52" s="76">
        <v>43065</v>
      </c>
      <c r="C52" s="77" t="s">
        <v>127</v>
      </c>
      <c r="D52" s="84" t="s">
        <v>171</v>
      </c>
      <c r="E52" s="79"/>
      <c r="F52" s="80"/>
      <c r="G52" s="181" t="s">
        <v>441</v>
      </c>
      <c r="H52" s="77" t="s">
        <v>163</v>
      </c>
      <c r="I52" s="83" t="s">
        <v>278</v>
      </c>
      <c r="J52" s="83" t="s">
        <v>190</v>
      </c>
    </row>
    <row r="53" spans="1:10" ht="26.4">
      <c r="A53" s="216"/>
      <c r="B53" s="76">
        <v>42945</v>
      </c>
      <c r="C53" s="77" t="s">
        <v>159</v>
      </c>
      <c r="D53" s="84" t="s">
        <v>173</v>
      </c>
      <c r="E53" s="79"/>
      <c r="F53" s="80"/>
      <c r="G53" s="209" t="s">
        <v>10</v>
      </c>
      <c r="H53" s="77" t="s">
        <v>279</v>
      </c>
      <c r="I53" s="83" t="s">
        <v>280</v>
      </c>
      <c r="J53" s="83" t="s">
        <v>281</v>
      </c>
    </row>
    <row r="54" spans="1:10" ht="39.6">
      <c r="A54" s="216"/>
      <c r="B54" s="76">
        <v>43055</v>
      </c>
      <c r="C54" s="77" t="s">
        <v>159</v>
      </c>
      <c r="D54" s="84" t="s">
        <v>173</v>
      </c>
      <c r="E54" s="79"/>
      <c r="F54" s="80"/>
      <c r="G54" s="209" t="s">
        <v>10</v>
      </c>
      <c r="H54" s="77"/>
      <c r="I54" s="83" t="s">
        <v>282</v>
      </c>
      <c r="J54" s="83" t="s">
        <v>283</v>
      </c>
    </row>
    <row r="55" spans="1:10" ht="39.6">
      <c r="A55" s="216"/>
      <c r="B55" s="76">
        <v>43071</v>
      </c>
      <c r="C55" s="77" t="s">
        <v>127</v>
      </c>
      <c r="D55" s="84" t="s">
        <v>128</v>
      </c>
      <c r="E55" s="79"/>
      <c r="F55" s="80"/>
      <c r="G55" s="181" t="s">
        <v>441</v>
      </c>
      <c r="H55" s="77" t="s">
        <v>161</v>
      </c>
      <c r="I55" s="83" t="s">
        <v>284</v>
      </c>
      <c r="J55" s="83" t="s">
        <v>190</v>
      </c>
    </row>
    <row r="56" spans="1:10" ht="39.6">
      <c r="A56" s="216"/>
      <c r="B56" s="76">
        <v>43080</v>
      </c>
      <c r="C56" s="77" t="s">
        <v>127</v>
      </c>
      <c r="D56" s="84" t="s">
        <v>128</v>
      </c>
      <c r="E56" s="79"/>
      <c r="F56" s="80"/>
      <c r="G56" s="209" t="s">
        <v>10</v>
      </c>
      <c r="H56" s="77"/>
      <c r="I56" s="83" t="s">
        <v>285</v>
      </c>
      <c r="J56" s="83" t="s">
        <v>131</v>
      </c>
    </row>
    <row r="57" spans="1:10" ht="26.4">
      <c r="A57" s="216"/>
      <c r="B57" s="76">
        <v>43080</v>
      </c>
      <c r="C57" s="77" t="s">
        <v>127</v>
      </c>
      <c r="D57" s="84" t="s">
        <v>128</v>
      </c>
      <c r="E57" s="79"/>
      <c r="F57" s="80"/>
      <c r="G57" s="209" t="s">
        <v>10</v>
      </c>
      <c r="H57" s="77"/>
      <c r="I57" s="83" t="s">
        <v>286</v>
      </c>
      <c r="J57" s="83" t="s">
        <v>131</v>
      </c>
    </row>
    <row r="58" spans="1:10" ht="15">
      <c r="A58" s="216"/>
      <c r="B58" s="76">
        <v>43096</v>
      </c>
      <c r="C58" s="77"/>
      <c r="D58" s="84"/>
      <c r="E58" s="79"/>
      <c r="F58" s="80"/>
      <c r="G58" s="209" t="s">
        <v>10</v>
      </c>
      <c r="H58" s="77" t="s">
        <v>161</v>
      </c>
      <c r="I58" s="83" t="s">
        <v>287</v>
      </c>
      <c r="J58" s="83"/>
    </row>
    <row r="59" spans="1:10" ht="26.4">
      <c r="A59" s="216"/>
      <c r="B59" s="76">
        <v>43098</v>
      </c>
      <c r="C59" s="77" t="s">
        <v>127</v>
      </c>
      <c r="D59" s="84" t="s">
        <v>128</v>
      </c>
      <c r="E59" s="79"/>
      <c r="F59" s="80"/>
      <c r="G59" s="181" t="s">
        <v>441</v>
      </c>
      <c r="H59" s="77" t="s">
        <v>129</v>
      </c>
      <c r="I59" s="83" t="s">
        <v>288</v>
      </c>
      <c r="J59" s="83" t="s">
        <v>289</v>
      </c>
    </row>
    <row r="60" spans="1:10" ht="39.6">
      <c r="A60" s="216"/>
      <c r="B60" s="76">
        <v>43096</v>
      </c>
      <c r="C60" s="77" t="s">
        <v>127</v>
      </c>
      <c r="D60" s="84" t="s">
        <v>128</v>
      </c>
      <c r="E60" s="79"/>
      <c r="F60" s="80"/>
      <c r="G60" s="181" t="s">
        <v>441</v>
      </c>
      <c r="H60" s="77"/>
      <c r="I60" s="83" t="s">
        <v>290</v>
      </c>
      <c r="J60" s="83" t="s">
        <v>131</v>
      </c>
    </row>
    <row r="61" spans="1:10" ht="39.6">
      <c r="A61" s="216"/>
      <c r="B61" s="76">
        <v>43087</v>
      </c>
      <c r="C61" s="77" t="s">
        <v>127</v>
      </c>
      <c r="D61" s="84" t="s">
        <v>128</v>
      </c>
      <c r="E61" s="79"/>
      <c r="F61" s="80"/>
      <c r="G61" s="209" t="s">
        <v>10</v>
      </c>
      <c r="H61" s="77"/>
      <c r="I61" s="83" t="s">
        <v>291</v>
      </c>
      <c r="J61" s="83" t="s">
        <v>292</v>
      </c>
    </row>
    <row r="62" spans="1:10" ht="26.4">
      <c r="A62" s="216"/>
      <c r="B62" s="76">
        <v>43100</v>
      </c>
      <c r="C62" s="77" t="s">
        <v>127</v>
      </c>
      <c r="D62" s="84" t="s">
        <v>128</v>
      </c>
      <c r="E62" s="79"/>
      <c r="F62" s="80"/>
      <c r="G62" s="209" t="s">
        <v>10</v>
      </c>
      <c r="H62" s="77"/>
      <c r="I62" s="83" t="s">
        <v>293</v>
      </c>
      <c r="J62" s="83" t="s">
        <v>294</v>
      </c>
    </row>
    <row r="63" spans="1:10" ht="52.8">
      <c r="A63" s="216"/>
      <c r="B63" s="76">
        <v>43095</v>
      </c>
      <c r="C63" s="77" t="s">
        <v>127</v>
      </c>
      <c r="D63" s="84" t="s">
        <v>128</v>
      </c>
      <c r="E63" s="79"/>
      <c r="F63" s="80"/>
      <c r="G63" s="209" t="s">
        <v>10</v>
      </c>
      <c r="H63" s="77" t="s">
        <v>295</v>
      </c>
      <c r="I63" s="83" t="s">
        <v>296</v>
      </c>
      <c r="J63" s="83" t="s">
        <v>297</v>
      </c>
    </row>
    <row r="64" spans="1:10" ht="15">
      <c r="A64" s="216"/>
      <c r="B64" s="76"/>
      <c r="C64" s="77"/>
      <c r="D64" s="84"/>
      <c r="E64" s="79"/>
      <c r="F64" s="80"/>
      <c r="G64" s="209" t="s">
        <v>10</v>
      </c>
      <c r="H64" s="77"/>
      <c r="I64" s="83"/>
      <c r="J64" s="83"/>
    </row>
    <row r="65" spans="1:10" ht="52.8">
      <c r="A65" s="216"/>
      <c r="B65" s="76">
        <v>43096</v>
      </c>
      <c r="C65" s="77" t="s">
        <v>127</v>
      </c>
      <c r="D65" s="84" t="s">
        <v>128</v>
      </c>
      <c r="E65" s="79"/>
      <c r="F65" s="80"/>
      <c r="G65" s="209" t="s">
        <v>10</v>
      </c>
      <c r="H65" s="77"/>
      <c r="I65" s="83" t="s">
        <v>298</v>
      </c>
      <c r="J65" s="83" t="s">
        <v>131</v>
      </c>
    </row>
    <row r="66" spans="1:10" ht="26.4">
      <c r="A66" s="216"/>
      <c r="B66" s="76">
        <v>43096</v>
      </c>
      <c r="C66" s="77" t="s">
        <v>127</v>
      </c>
      <c r="D66" s="84" t="s">
        <v>128</v>
      </c>
      <c r="E66" s="79"/>
      <c r="F66" s="80"/>
      <c r="G66" s="209" t="s">
        <v>10</v>
      </c>
      <c r="H66" s="77"/>
      <c r="I66" s="83" t="s">
        <v>299</v>
      </c>
      <c r="J66" s="83" t="s">
        <v>131</v>
      </c>
    </row>
    <row r="67" spans="1:10" ht="15">
      <c r="A67" s="216"/>
      <c r="B67" s="76">
        <v>42839</v>
      </c>
      <c r="C67" s="77" t="s">
        <v>172</v>
      </c>
      <c r="D67" s="84" t="s">
        <v>173</v>
      </c>
      <c r="E67" s="79"/>
      <c r="F67" s="80"/>
      <c r="G67" s="209" t="s">
        <v>10</v>
      </c>
      <c r="H67" s="77"/>
      <c r="I67" s="83" t="s">
        <v>301</v>
      </c>
      <c r="J67" s="83" t="s">
        <v>131</v>
      </c>
    </row>
    <row r="68" spans="1:10" ht="26.4">
      <c r="A68" s="216"/>
      <c r="B68" s="76">
        <v>42982</v>
      </c>
      <c r="C68" s="77" t="s">
        <v>159</v>
      </c>
      <c r="D68" s="84" t="s">
        <v>128</v>
      </c>
      <c r="E68" s="79"/>
      <c r="F68" s="80"/>
      <c r="G68" s="209" t="s">
        <v>10</v>
      </c>
      <c r="H68" s="77"/>
      <c r="I68" s="83" t="s">
        <v>302</v>
      </c>
      <c r="J68" s="83" t="s">
        <v>303</v>
      </c>
    </row>
    <row r="69" spans="1:10" ht="39.6">
      <c r="A69" s="216"/>
      <c r="B69" s="76">
        <v>42932</v>
      </c>
      <c r="C69" s="77" t="s">
        <v>127</v>
      </c>
      <c r="D69" s="84" t="s">
        <v>128</v>
      </c>
      <c r="E69" s="79"/>
      <c r="F69" s="80"/>
      <c r="G69" s="181" t="s">
        <v>441</v>
      </c>
      <c r="H69" s="77"/>
      <c r="I69" s="83" t="s">
        <v>304</v>
      </c>
      <c r="J69" s="83" t="s">
        <v>228</v>
      </c>
    </row>
    <row r="70" spans="1:10" ht="39.6">
      <c r="A70" s="216" t="s">
        <v>116</v>
      </c>
      <c r="B70" s="76">
        <v>42781</v>
      </c>
      <c r="C70" s="77" t="s">
        <v>169</v>
      </c>
      <c r="D70" s="84" t="s">
        <v>173</v>
      </c>
      <c r="E70" s="79"/>
      <c r="F70" s="80"/>
      <c r="G70" s="181" t="s">
        <v>620</v>
      </c>
      <c r="H70" s="77" t="s">
        <v>161</v>
      </c>
      <c r="I70" s="83" t="s">
        <v>305</v>
      </c>
      <c r="J70" s="83" t="s">
        <v>306</v>
      </c>
    </row>
    <row r="71" spans="1:10" ht="31.2">
      <c r="A71" s="216" t="s">
        <v>116</v>
      </c>
      <c r="B71" s="76">
        <v>42981</v>
      </c>
      <c r="C71" s="77" t="s">
        <v>172</v>
      </c>
      <c r="D71" s="84" t="s">
        <v>173</v>
      </c>
      <c r="E71" s="79"/>
      <c r="F71" s="80"/>
      <c r="G71" s="181" t="s">
        <v>620</v>
      </c>
      <c r="H71" s="77" t="s">
        <v>188</v>
      </c>
      <c r="I71" s="83" t="s">
        <v>307</v>
      </c>
      <c r="J71" s="83" t="s">
        <v>308</v>
      </c>
    </row>
    <row r="72" spans="1:10" ht="39.6">
      <c r="A72" s="216"/>
      <c r="B72" s="76">
        <v>43087</v>
      </c>
      <c r="C72" s="77" t="s">
        <v>159</v>
      </c>
      <c r="D72" s="84" t="s">
        <v>173</v>
      </c>
      <c r="E72" s="79"/>
      <c r="F72" s="80"/>
      <c r="G72" s="209" t="s">
        <v>10</v>
      </c>
      <c r="H72" s="77"/>
      <c r="I72" s="83" t="s">
        <v>309</v>
      </c>
      <c r="J72" s="83" t="s">
        <v>131</v>
      </c>
    </row>
  </sheetData>
  <printOptions horizontalCentered="1"/>
  <pageMargins left="0.19685039370078741" right="0.19685039370078741" top="0.31496062992125984" bottom="0.39370078740157483" header="0.31496062992125984" footer="0.15748031496062992"/>
  <pageSetup paperSize="9" orientation="landscape" r:id="rId1"/>
  <headerFooter>
    <oddFooter>&amp;L&amp;"-,Grassetto"&amp;A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workbookViewId="0">
      <pane ySplit="1" topLeftCell="A2" activePane="bottomLeft" state="frozen"/>
      <selection activeCell="A130" sqref="A130"/>
      <selection pane="bottomLeft" activeCell="H12" sqref="H12"/>
    </sheetView>
  </sheetViews>
  <sheetFormatPr defaultRowHeight="14.4"/>
  <cols>
    <col min="1" max="1" width="12.21875" style="217" customWidth="1"/>
    <col min="2" max="2" width="12.109375" customWidth="1"/>
    <col min="6" max="6" width="14.109375" customWidth="1"/>
    <col min="7" max="7" width="13.6640625" customWidth="1"/>
    <col min="9" max="9" width="30" customWidth="1"/>
    <col min="10" max="10" width="26.33203125" customWidth="1"/>
  </cols>
  <sheetData>
    <row r="1" spans="1:10" s="125" customFormat="1" ht="36">
      <c r="A1" s="120" t="s">
        <v>116</v>
      </c>
      <c r="B1" s="218" t="s">
        <v>117</v>
      </c>
      <c r="C1" s="218" t="s">
        <v>118</v>
      </c>
      <c r="D1" s="218" t="s">
        <v>119</v>
      </c>
      <c r="E1" s="219" t="s">
        <v>120</v>
      </c>
      <c r="F1" s="220" t="s">
        <v>121</v>
      </c>
      <c r="G1" s="215" t="s">
        <v>123</v>
      </c>
      <c r="H1" s="132" t="s">
        <v>124</v>
      </c>
      <c r="I1" s="132" t="s">
        <v>125</v>
      </c>
      <c r="J1" s="132" t="s">
        <v>126</v>
      </c>
    </row>
    <row r="2" spans="1:10" ht="15">
      <c r="A2" s="216"/>
      <c r="B2" s="76">
        <v>43101</v>
      </c>
      <c r="C2" s="77" t="s">
        <v>127</v>
      </c>
      <c r="D2" s="77" t="s">
        <v>128</v>
      </c>
      <c r="E2" s="79"/>
      <c r="F2" s="80"/>
      <c r="G2" s="221" t="s">
        <v>10</v>
      </c>
      <c r="H2" s="77" t="s">
        <v>129</v>
      </c>
      <c r="I2" s="74" t="s">
        <v>130</v>
      </c>
      <c r="J2" s="74" t="s">
        <v>131</v>
      </c>
    </row>
    <row r="3" spans="1:10" ht="41.4">
      <c r="A3" s="216"/>
      <c r="B3" s="76">
        <v>43116</v>
      </c>
      <c r="C3" s="77" t="s">
        <v>127</v>
      </c>
      <c r="D3" s="77" t="s">
        <v>128</v>
      </c>
      <c r="E3" s="79"/>
      <c r="F3" s="79"/>
      <c r="G3" s="82" t="s">
        <v>441</v>
      </c>
      <c r="H3" s="77" t="s">
        <v>132</v>
      </c>
      <c r="I3" s="74" t="s">
        <v>133</v>
      </c>
      <c r="J3" s="74" t="s">
        <v>131</v>
      </c>
    </row>
    <row r="4" spans="1:10" ht="27.6">
      <c r="A4" s="216"/>
      <c r="B4" s="76">
        <v>43137</v>
      </c>
      <c r="C4" s="77" t="s">
        <v>127</v>
      </c>
      <c r="D4" s="77" t="s">
        <v>128</v>
      </c>
      <c r="E4" s="79"/>
      <c r="F4" s="80">
        <v>865.48</v>
      </c>
      <c r="G4" s="221" t="s">
        <v>10</v>
      </c>
      <c r="H4" s="77"/>
      <c r="I4" s="74" t="s">
        <v>134</v>
      </c>
      <c r="J4" s="74" t="s">
        <v>135</v>
      </c>
    </row>
    <row r="5" spans="1:10" ht="27.6">
      <c r="A5" s="216"/>
      <c r="B5" s="76">
        <v>43126</v>
      </c>
      <c r="C5" s="77" t="s">
        <v>127</v>
      </c>
      <c r="D5" s="77" t="s">
        <v>128</v>
      </c>
      <c r="E5" s="79"/>
      <c r="F5" s="80"/>
      <c r="G5" s="221" t="s">
        <v>10</v>
      </c>
      <c r="H5" s="77" t="s">
        <v>136</v>
      </c>
      <c r="I5" s="74" t="s">
        <v>137</v>
      </c>
      <c r="J5" s="74" t="s">
        <v>138</v>
      </c>
    </row>
    <row r="6" spans="1:10" ht="55.2">
      <c r="A6" s="216"/>
      <c r="B6" s="76">
        <v>43142</v>
      </c>
      <c r="C6" s="77" t="s">
        <v>127</v>
      </c>
      <c r="D6" s="77" t="s">
        <v>128</v>
      </c>
      <c r="E6" s="79"/>
      <c r="F6" s="80"/>
      <c r="G6" s="82" t="s">
        <v>441</v>
      </c>
      <c r="H6" s="77"/>
      <c r="I6" s="74" t="s">
        <v>139</v>
      </c>
      <c r="J6" s="74" t="s">
        <v>140</v>
      </c>
    </row>
    <row r="7" spans="1:10" ht="96.6">
      <c r="A7" s="216"/>
      <c r="B7" s="76">
        <v>43142</v>
      </c>
      <c r="C7" s="77" t="s">
        <v>127</v>
      </c>
      <c r="D7" s="77" t="s">
        <v>128</v>
      </c>
      <c r="E7" s="79"/>
      <c r="F7" s="80"/>
      <c r="G7" s="82" t="s">
        <v>441</v>
      </c>
      <c r="H7" s="77" t="s">
        <v>141</v>
      </c>
      <c r="I7" s="74" t="s">
        <v>142</v>
      </c>
      <c r="J7" s="74" t="s">
        <v>143</v>
      </c>
    </row>
    <row r="8" spans="1:10" ht="41.4">
      <c r="A8" s="216"/>
      <c r="B8" s="76">
        <v>43149</v>
      </c>
      <c r="C8" s="77" t="s">
        <v>127</v>
      </c>
      <c r="D8" s="77" t="s">
        <v>128</v>
      </c>
      <c r="E8" s="79"/>
      <c r="F8" s="80"/>
      <c r="G8" s="221" t="s">
        <v>10</v>
      </c>
      <c r="H8" s="77" t="s">
        <v>132</v>
      </c>
      <c r="I8" s="74" t="s">
        <v>144</v>
      </c>
      <c r="J8" s="74" t="s">
        <v>131</v>
      </c>
    </row>
    <row r="9" spans="1:10" ht="27.6">
      <c r="A9" s="216"/>
      <c r="B9" s="76">
        <v>43141</v>
      </c>
      <c r="C9" s="77" t="s">
        <v>145</v>
      </c>
      <c r="D9" s="78" t="s">
        <v>146</v>
      </c>
      <c r="E9" s="79"/>
      <c r="F9" s="80"/>
      <c r="G9" s="221" t="s">
        <v>10</v>
      </c>
      <c r="H9" s="77"/>
      <c r="I9" s="74" t="s">
        <v>147</v>
      </c>
      <c r="J9" s="74" t="s">
        <v>131</v>
      </c>
    </row>
    <row r="10" spans="1:10" ht="27.6">
      <c r="A10" s="216"/>
      <c r="B10" s="76">
        <v>43174</v>
      </c>
      <c r="C10" s="77" t="s">
        <v>127</v>
      </c>
      <c r="D10" s="77" t="s">
        <v>128</v>
      </c>
      <c r="E10" s="79"/>
      <c r="F10" s="80"/>
      <c r="G10" s="221" t="s">
        <v>10</v>
      </c>
      <c r="H10" s="77" t="s">
        <v>148</v>
      </c>
      <c r="I10" s="74" t="s">
        <v>149</v>
      </c>
      <c r="J10" s="74" t="s">
        <v>131</v>
      </c>
    </row>
    <row r="11" spans="1:10" ht="27.6">
      <c r="A11" s="216"/>
      <c r="B11" s="76">
        <v>43174</v>
      </c>
      <c r="C11" s="77" t="s">
        <v>127</v>
      </c>
      <c r="D11" s="77" t="s">
        <v>128</v>
      </c>
      <c r="E11" s="79"/>
      <c r="F11" s="80"/>
      <c r="G11" s="221" t="s">
        <v>10</v>
      </c>
      <c r="H11" s="77" t="s">
        <v>132</v>
      </c>
      <c r="I11" s="74" t="s">
        <v>150</v>
      </c>
      <c r="J11" s="74" t="s">
        <v>131</v>
      </c>
    </row>
    <row r="12" spans="1:10" ht="15">
      <c r="A12" s="216"/>
      <c r="B12" s="76" t="s">
        <v>151</v>
      </c>
      <c r="C12" s="77" t="s">
        <v>127</v>
      </c>
      <c r="D12" s="77" t="s">
        <v>128</v>
      </c>
      <c r="E12" s="79"/>
      <c r="F12" s="80"/>
      <c r="G12" s="221" t="s">
        <v>10</v>
      </c>
      <c r="H12" s="77"/>
      <c r="I12" s="74" t="s">
        <v>152</v>
      </c>
      <c r="J12" s="74" t="s">
        <v>153</v>
      </c>
    </row>
    <row r="13" spans="1:10" ht="41.4">
      <c r="A13" s="216"/>
      <c r="B13" s="76">
        <v>43174</v>
      </c>
      <c r="C13" s="77" t="s">
        <v>127</v>
      </c>
      <c r="D13" s="77" t="s">
        <v>128</v>
      </c>
      <c r="E13" s="79"/>
      <c r="F13" s="80"/>
      <c r="G13" s="221" t="s">
        <v>10</v>
      </c>
      <c r="H13" s="77" t="s">
        <v>148</v>
      </c>
      <c r="I13" s="74" t="s">
        <v>154</v>
      </c>
      <c r="J13" s="74" t="s">
        <v>131</v>
      </c>
    </row>
    <row r="14" spans="1:10" ht="41.4">
      <c r="A14" s="216"/>
      <c r="B14" s="76">
        <v>43174</v>
      </c>
      <c r="C14" s="77" t="s">
        <v>127</v>
      </c>
      <c r="D14" s="77" t="s">
        <v>128</v>
      </c>
      <c r="E14" s="79"/>
      <c r="F14" s="80"/>
      <c r="G14" s="221" t="s">
        <v>10</v>
      </c>
      <c r="H14" s="77"/>
      <c r="I14" s="74" t="s">
        <v>155</v>
      </c>
      <c r="J14" s="74" t="s">
        <v>131</v>
      </c>
    </row>
    <row r="15" spans="1:10" ht="41.4">
      <c r="A15" s="216"/>
      <c r="B15" s="76">
        <v>43202</v>
      </c>
      <c r="C15" s="77" t="s">
        <v>127</v>
      </c>
      <c r="D15" s="77" t="s">
        <v>128</v>
      </c>
      <c r="E15" s="79"/>
      <c r="F15" s="80"/>
      <c r="G15" s="221" t="s">
        <v>10</v>
      </c>
      <c r="H15" s="77"/>
      <c r="I15" s="74" t="s">
        <v>156</v>
      </c>
      <c r="J15" s="74" t="s">
        <v>157</v>
      </c>
    </row>
    <row r="16" spans="1:10" ht="27.6">
      <c r="A16" s="216"/>
      <c r="B16" s="76">
        <v>43191</v>
      </c>
      <c r="C16" s="77" t="s">
        <v>127</v>
      </c>
      <c r="D16" s="77" t="s">
        <v>128</v>
      </c>
      <c r="E16" s="79"/>
      <c r="F16" s="80"/>
      <c r="G16" s="221" t="s">
        <v>10</v>
      </c>
      <c r="H16" s="77"/>
      <c r="I16" s="74" t="s">
        <v>158</v>
      </c>
      <c r="J16" s="74" t="s">
        <v>131</v>
      </c>
    </row>
    <row r="17" spans="1:10" ht="27.6">
      <c r="A17" s="216"/>
      <c r="B17" s="76">
        <v>43191</v>
      </c>
      <c r="C17" s="77" t="s">
        <v>159</v>
      </c>
      <c r="D17" s="84" t="s">
        <v>160</v>
      </c>
      <c r="E17" s="79"/>
      <c r="F17" s="80"/>
      <c r="G17" s="221" t="s">
        <v>10</v>
      </c>
      <c r="H17" s="77" t="s">
        <v>161</v>
      </c>
      <c r="I17" s="74" t="s">
        <v>162</v>
      </c>
      <c r="J17" s="74" t="s">
        <v>131</v>
      </c>
    </row>
    <row r="18" spans="1:10" ht="41.4">
      <c r="A18" s="216"/>
      <c r="B18" s="76">
        <v>43206</v>
      </c>
      <c r="C18" s="77" t="s">
        <v>127</v>
      </c>
      <c r="D18" s="77" t="s">
        <v>128</v>
      </c>
      <c r="E18" s="79"/>
      <c r="F18" s="80"/>
      <c r="G18" s="221" t="s">
        <v>10</v>
      </c>
      <c r="H18" s="77" t="s">
        <v>163</v>
      </c>
      <c r="I18" s="74" t="s">
        <v>164</v>
      </c>
      <c r="J18" s="74" t="s">
        <v>165</v>
      </c>
    </row>
    <row r="19" spans="1:10" ht="41.4">
      <c r="A19" s="216"/>
      <c r="B19" s="76">
        <v>43226</v>
      </c>
      <c r="C19" s="77" t="s">
        <v>159</v>
      </c>
      <c r="D19" s="77" t="s">
        <v>128</v>
      </c>
      <c r="E19" s="79"/>
      <c r="F19" s="80"/>
      <c r="G19" s="221" t="s">
        <v>10</v>
      </c>
      <c r="H19" s="77" t="s">
        <v>166</v>
      </c>
      <c r="I19" s="74" t="s">
        <v>167</v>
      </c>
      <c r="J19" s="74" t="s">
        <v>168</v>
      </c>
    </row>
    <row r="20" spans="1:10" ht="41.4">
      <c r="A20" s="216"/>
      <c r="B20" s="76">
        <v>43156</v>
      </c>
      <c r="C20" s="77" t="s">
        <v>169</v>
      </c>
      <c r="D20" s="84" t="s">
        <v>160</v>
      </c>
      <c r="E20" s="79"/>
      <c r="F20" s="80"/>
      <c r="G20" s="221" t="s">
        <v>10</v>
      </c>
      <c r="H20" s="77"/>
      <c r="I20" s="74" t="s">
        <v>170</v>
      </c>
      <c r="J20" s="74" t="s">
        <v>171</v>
      </c>
    </row>
  </sheetData>
  <printOptions horizontalCentered="1"/>
  <pageMargins left="0.19685039370078741" right="0.19685039370078741" top="0.31496062992125984" bottom="0.39370078740157483" header="0.31496062992125984" footer="0.15748031496062992"/>
  <pageSetup paperSize="9" orientation="landscape" r:id="rId1"/>
  <headerFooter>
    <oddFooter>&amp;L&amp;"-,Grassetto"&amp;A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sinistri gestiti da compagnia</vt:lpstr>
      <vt:lpstr>sx gestiti da cliente 2014</vt:lpstr>
      <vt:lpstr>sx gestiti da cliente 2015</vt:lpstr>
      <vt:lpstr>sx gestiti da cliente 2016</vt:lpstr>
      <vt:lpstr>sx gestiti da cliente 2017</vt:lpstr>
      <vt:lpstr>sx gestitti da cliente 2018</vt:lpstr>
      <vt:lpstr>'sx gestiti da cliente 2014'!Titoli_stampa</vt:lpstr>
      <vt:lpstr>'sx gestiti da cliente 2015'!Titoli_stampa</vt:lpstr>
      <vt:lpstr>'sx gestiti da cliente 2016'!Titoli_stampa</vt:lpstr>
      <vt:lpstr>'sx gestiti da cliente 2017'!Titoli_stampa</vt:lpstr>
      <vt:lpstr>'sx gestitti da cliente 2018'!Titoli_stampa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Macchiolo</dc:creator>
  <cp:lastModifiedBy>Cristina Padula</cp:lastModifiedBy>
  <cp:lastPrinted>2018-09-18T09:57:39Z</cp:lastPrinted>
  <dcterms:created xsi:type="dcterms:W3CDTF">2018-08-13T09:57:03Z</dcterms:created>
  <dcterms:modified xsi:type="dcterms:W3CDTF">2018-09-18T09:57:41Z</dcterms:modified>
</cp:coreProperties>
</file>